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Доходы!$A$26</definedName>
    <definedName name="APPT" localSheetId="2">Источники!$A$25</definedName>
    <definedName name="APPT" localSheetId="1">Расходы!$A$21</definedName>
    <definedName name="FILE_NAME" localSheetId="0">Доходы!$H$5</definedName>
    <definedName name="FIO" localSheetId="0">Доходы!$D$26</definedName>
    <definedName name="FIO" localSheetId="1">Расходы!$D$21</definedName>
    <definedName name="FORM_CODE" localSheetId="0">Доходы!$H$7</definedName>
    <definedName name="LAST_CELL" localSheetId="0">Доходы!$F$120</definedName>
    <definedName name="LAST_CELL" localSheetId="2">Источники!$F$23</definedName>
    <definedName name="LAST_CELL" localSheetId="1">Расходы!$F$178</definedName>
    <definedName name="PARAMS" localSheetId="0">Доходы!$H$3</definedName>
    <definedName name="PERIOD" localSheetId="0">Доходы!$H$8</definedName>
    <definedName name="RANGE_NAMES" localSheetId="0">Доходы!$H$11</definedName>
    <definedName name="RBEGIN_1" localSheetId="0">Доходы!$A$21</definedName>
    <definedName name="RBEGIN_1" localSheetId="2">Источники!$A$12</definedName>
    <definedName name="RBEGIN_1" localSheetId="1">Расходы!$A$13</definedName>
    <definedName name="REG_DATE" localSheetId="0">Доходы!$H$6</definedName>
    <definedName name="REND_1" localSheetId="0">Доходы!$A$120</definedName>
    <definedName name="REND_1" localSheetId="2">Источники!$A$23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Доходы!$A$25:$D$27</definedName>
    <definedName name="SIGN" localSheetId="2">Источники!$A$25:$D$26</definedName>
    <definedName name="SIGN" localSheetId="1">Расходы!$A$20:$D$22</definedName>
    <definedName name="SRC_CODE" localSheetId="0">Доходы!$H$10</definedName>
    <definedName name="SRC_KIND" localSheetId="0">Доходы!$H$9</definedName>
    <definedName name="_xlnm.Print_Titles" localSheetId="0">Доходы!$13:$20</definedName>
    <definedName name="_xlnm.Print_Titles" localSheetId="1">Расходы!$4:$12</definedName>
  </definedNames>
  <calcPr calcId="144525"/>
</workbook>
</file>

<file path=xl/calcChain.xml><?xml version="1.0" encoding="utf-8"?>
<calcChain xmlns="http://schemas.openxmlformats.org/spreadsheetml/2006/main">
  <c r="D179" i="2" l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1" i="1"/>
  <c r="D22" i="3"/>
  <c r="D19" i="3" s="1"/>
  <c r="D26" i="3"/>
  <c r="D17" i="3" s="1"/>
  <c r="E12" i="3"/>
  <c r="E17" i="3"/>
  <c r="E16" i="3" s="1"/>
  <c r="D23" i="3" l="1"/>
  <c r="D25" i="3"/>
  <c r="D24" i="3"/>
  <c r="D20" i="3"/>
  <c r="D21" i="3"/>
  <c r="F17" i="3"/>
  <c r="D12" i="3"/>
  <c r="F12" i="3" s="1"/>
  <c r="D16" i="3"/>
  <c r="F16" i="3" s="1"/>
  <c r="F13" i="2" l="1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<sst xmlns="http://schemas.openxmlformats.org/spreadsheetml/2006/main" count="1006" uniqueCount="535">
  <si>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</si>
  <si>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</si>
  <si>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</si>
  <si>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</si>
  <si>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</si>
  <si>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</si>
  <si>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</si>
  <si>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</si>
  <si>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</si>
  <si>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</si>
  <si>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</si>
  <si>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</si>
  <si>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</si>
  <si>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</si>
  <si>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</si>
  <si>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</si>
  <si>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</si>
  <si>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</si>
  <si>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</si>
  <si>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</si>
  <si>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</si>
  <si>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</si>
  <si>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</si>
  <si>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</si>
  <si>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</si>
  <si>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</si>
  <si>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</si>
  <si>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</si>
  <si>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</si>
  <si>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</si>
  <si>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</si>
  <si>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</si>
  <si>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</si>
  <si>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</si>
  <si>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</si>
  <si>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</si>
  <si>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</si>
  <si>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</si>
  <si>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</si>
  <si>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</si>
  <si>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</si>
  <si>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</si>
  <si>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</si>
  <si>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</si>
  <si>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</si>
  <si>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</si>
  <si>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</si>
  <si>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</si>
  <si>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</si>
  <si>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</si>
  <si>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</si>
  <si>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</si>
  <si>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</si>
  <si>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</si>
  <si>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</si>
  <si>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</si>
  <si>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</si>
  <si>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</si>
  <si>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</si>
  <si>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</si>
  <si>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</si>
  <si>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</si>
  <si>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</si>
  <si>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</si>
  <si>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</si>
  <si>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</si>
  <si>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</si>
  <si>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</si>
  <si>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</si>
  <si>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</si>
  <si>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</si>
  <si>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</si>
  <si>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</si>
  <si>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</si>
  <si>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</si>
  <si>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</si>
  <si>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</si>
  <si>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</si>
  <si>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</si>
  <si>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</si>
  <si>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</si>
  <si>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</si>
  <si>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</si>
  <si>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</si>
  <si>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</si>
  <si>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</si>
  <si>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</si>
  <si>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</si>
  <si>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</si>
  <si>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</si>
  <si>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</si>
  <si>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</si>
  <si>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</si>
  <si>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</si>
  <si>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</si>
  <si>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</si>
  <si>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</si>
  <si>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</si>
  <si>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</si>
  <si>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</si>
  <si>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</si>
  <si>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</si>
  <si>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</si>
  <si>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</si>
  <si>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</si>
  <si>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</si>
  <si>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</si>
  <si>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</si>
  <si>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</si>
  <si>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</si>
  <si>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</si>
  <si>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</si>
  <si>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</si>
  <si>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</si>
  <si>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</si>
  <si>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</si>
  <si>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</si>
  <si>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</si>
  <si>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</si>
  <si>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</si>
  <si>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</si>
  <si>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</si>
  <si>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</si>
  <si>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</si>
  <si>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</si>
  <si>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</si>
  <si>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</si>
  <si>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</si>
  <si>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</si>
  <si>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</si>
  <si>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</si>
  <si>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</si>
  <si>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</si>
  <si>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</si>
  <si>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</si>
  <si>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</si>
  <si>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</si>
  <si>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</si>
  <si>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</si>
  <si>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</si>
  <si>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</si>
  <si>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</si>
  <si>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</si>
  <si>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</si>
  <si>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</si>
  <si>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</si>
  <si>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</si>
  <si>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</si>
  <si>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</si>
  <si>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953 11402053130000440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</si>
  <si>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</si>
  <si>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</si>
  <si>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</si>
  <si>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</si>
  <si>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</si>
  <si>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</si>
  <si>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</si>
  <si>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</si>
  <si>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</si>
  <si>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</si>
  <si>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</si>
  <si>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</si>
  <si>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</si>
  <si>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</si>
  <si>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</si>
  <si>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</si>
  <si>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</si>
  <si>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953 20210000000000151</t>
  </si>
  <si>
    <t>Дотации на выравнивание бюджетной обеспеченности</t>
  </si>
  <si>
    <t>953 20215001000000151</t>
  </si>
  <si>
    <t>Дотации бюджетам городских поселений на выравнивание бюджетной обеспеченности</t>
  </si>
  <si>
    <t>953 20215001130000151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</si>
  <si>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</si>
  <si>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953 20215001130610151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</si>
  <si>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</si>
  <si>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953 20215001130620151</t>
  </si>
  <si>
    <t>Субсидии бюджетам бюджетной системы Российской Федерации (межбюджетные субсидии)</t>
  </si>
  <si>
    <t>953 20220000000000151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</si>
  <si>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</si>
  <si>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</si>
  <si>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</si>
  <si>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</si>
  <si>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</si>
  <si>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</si>
  <si>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</si>
  <si>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953 20225555130000151</t>
  </si>
  <si>
    <t>Прочие субсидии</t>
  </si>
  <si>
    <t>953 20229999000000151</t>
  </si>
  <si>
    <t>Прочие субсидии бюджетам городских поселений</t>
  </si>
  <si>
    <t>953 20229999130000151</t>
  </si>
  <si>
    <t>Субвенции бюджетам бюджетной системы Российской Федерации</t>
  </si>
  <si>
    <t>953 20230000000000151</t>
  </si>
  <si>
    <t>Субвенции местным бюджетам на выполнение передаваемых полномочий субъектов Российской Федерации</t>
  </si>
  <si>
    <t>953 20230024000000151</t>
  </si>
  <si>
    <t>Субвенции бюджетам городских поселений на выполнение передаваемых полномочий субъектов Российской Федерации</t>
  </si>
  <si>
    <t>953 20230024130000151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</si>
  <si>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</si>
  <si>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</si>
  <si>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</si>
  <si>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953 20235118130000151</t>
  </si>
  <si>
    <t>Иные межбюджетные трансферты</t>
  </si>
  <si>
    <t>953 20240000000000151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</si>
  <si>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</si>
  <si>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</si>
  <si>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</si>
  <si>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953 20245160130000151</t>
  </si>
  <si>
    <t>Прочие межбюджетные трансферты, передаваемые бюджетам</t>
  </si>
  <si>
    <t>953 20249999000000151</t>
  </si>
  <si>
    <t>Прочие межбюджетные трансферты, передаваемые бюджетам городских поселений</t>
  </si>
  <si>
    <t>953 20249999130000151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</si>
  <si>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</si>
  <si>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953 20249999130102151</t>
  </si>
  <si>
    <t>Прочие межбюджетные трансферты, передаваемые бюджетам городских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</si>
  <si>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953 20249999130105151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</si>
  <si>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</si>
  <si>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</si>
  <si>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</si>
  <si>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</si>
  <si>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</si>
  <si>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953 21800000130000151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</si>
  <si>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</si>
  <si>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</si>
  <si>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</si>
  <si>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</si>
  <si>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</si>
  <si>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</si>
  <si>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</si>
  <si>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</si>
  <si>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</si>
  <si>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</si>
  <si>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</si>
  <si>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</si>
  <si>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</si>
  <si>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</si>
  <si>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</si>
  <si>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</si>
  <si>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</si>
  <si>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</si>
  <si>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</si>
  <si>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</si>
  <si>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</si>
  <si>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</si>
  <si>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</si>
  <si>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</si>
  <si>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</si>
  <si>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</si>
  <si>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</si>
  <si>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</si>
  <si>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</si>
  <si>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</si>
  <si>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</si>
  <si>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</si>
  <si>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</si>
  <si>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</si>
  <si>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</si>
  <si>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</si>
  <si>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</si>
  <si>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</si>
  <si>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</si>
  <si>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</si>
  <si>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</si>
  <si>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</si>
  <si>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</si>
  <si>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</si>
  <si>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</si>
  <si>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</si>
  <si>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</si>
  <si>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</si>
  <si>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</si>
  <si>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</si>
  <si>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</si>
  <si>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</si>
  <si>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</si>
  <si>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</si>
  <si>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</si>
  <si>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</si>
  <si>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</si>
  <si>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953 0113 2110020038 244 </t>
  </si>
  <si>
    <t xml:space="preserve">953 0113 2110020039 244 </t>
  </si>
  <si>
    <t xml:space="preserve">953 0113 2110020100 244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</si>
  <si>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</si>
  <si>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953 0113 2110020100 831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</si>
  <si>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</si>
  <si>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953 0113 2120000000 000 </t>
  </si>
  <si>
    <t xml:space="preserve">953 0113 2120040027 244 </t>
  </si>
  <si>
    <t>Основное мероприятие "Установка и (или) замена приборов учета коммунальных ресурсов"</t>
  </si>
  <si>
    <t xml:space="preserve">953 0113 7200500000 000 </t>
  </si>
  <si>
    <t xml:space="preserve">953 0113 7200520003 244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</si>
  <si>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</si>
  <si>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</si>
  <si>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</si>
  <si>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</si>
  <si>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</si>
  <si>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</si>
  <si>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</si>
  <si>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</si>
  <si>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</si>
  <si>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</si>
  <si>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</si>
  <si>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</si>
  <si>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</si>
  <si>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</si>
  <si>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</si>
  <si>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</si>
  <si>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</si>
  <si>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</si>
  <si>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</si>
  <si>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</si>
  <si>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</si>
  <si>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</si>
  <si>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</si>
  <si>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</si>
  <si>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</si>
  <si>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</si>
  <si>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</si>
  <si>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</si>
  <si>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</si>
  <si>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</si>
  <si>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</si>
  <si>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</si>
  <si>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</si>
  <si>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</si>
  <si>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</si>
  <si>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</si>
  <si>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953 0409 7520120024 540 </t>
  </si>
  <si>
    <t xml:space="preserve">953 0409 7520170140 540 </t>
  </si>
  <si>
    <t xml:space="preserve">953 0409 75201S0140 540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</si>
  <si>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</si>
  <si>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</si>
  <si>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</si>
  <si>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953 0409 7810170880 244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</si>
  <si>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</si>
  <si>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</si>
  <si>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</si>
  <si>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</si>
  <si>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953 0409 7820174660 244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</si>
  <si>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</si>
  <si>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</si>
  <si>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</si>
  <si>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</si>
  <si>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</si>
  <si>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</si>
  <si>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</si>
  <si>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</si>
  <si>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</si>
  <si>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</si>
  <si>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</si>
  <si>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</si>
  <si>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</si>
  <si>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</si>
  <si>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</si>
  <si>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</si>
  <si>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</si>
  <si>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</si>
  <si>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953 0502 7200220005 414 </t>
  </si>
  <si>
    <t xml:space="preserve">953 0502 7200240027 244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</si>
  <si>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</si>
  <si>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</si>
  <si>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</si>
  <si>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 xml:space="preserve">953 0502 7200320008 244 </t>
  </si>
  <si>
    <t xml:space="preserve">953 0502 7200340027 244 </t>
  </si>
  <si>
    <t xml:space="preserve">953 0502 7200340027 414 </t>
  </si>
  <si>
    <t xml:space="preserve">953 0502 7200370260 244 </t>
  </si>
  <si>
    <t xml:space="preserve">953 0502 72003S0260 244 </t>
  </si>
  <si>
    <t>Основное мероприятие "Увеличение производительности водообеспечения населения"</t>
  </si>
  <si>
    <t xml:space="preserve">953 0502 7200400000 000 </t>
  </si>
  <si>
    <t xml:space="preserve">953 0502 7200440027 244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</si>
  <si>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</si>
  <si>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</si>
  <si>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</si>
  <si>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</si>
  <si>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Основное мероприятие "Организация водоснабжения в населенных пунктах"</t>
  </si>
  <si>
    <t xml:space="preserve">953 0502 7810300000 000 </t>
  </si>
  <si>
    <t xml:space="preserve">953 0502 7810370880 244 </t>
  </si>
  <si>
    <t xml:space="preserve">953 0502 78103S0880 244 </t>
  </si>
  <si>
    <t>Основное мероприятие "Организация водоснабжения в административном центре"</t>
  </si>
  <si>
    <t xml:space="preserve">953 0502 7820300000 000 </t>
  </si>
  <si>
    <t xml:space="preserve">953 0502 7820374660 244 </t>
  </si>
  <si>
    <t xml:space="preserve">953 0502 78203S4660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</si>
  <si>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</si>
  <si>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</si>
  <si>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</si>
  <si>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</si>
  <si>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</si>
  <si>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</si>
  <si>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</si>
  <si>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</si>
  <si>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</si>
  <si>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</si>
  <si>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</si>
  <si>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</si>
  <si>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</si>
  <si>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</si>
  <si>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</si>
  <si>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</si>
  <si>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</si>
  <si>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</si>
  <si>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</si>
  <si>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</si>
  <si>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 xml:space="preserve">953 0503 7400340027 244 </t>
  </si>
  <si>
    <t xml:space="preserve">953 0503 74003L5550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</si>
  <si>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</si>
  <si>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</si>
  <si>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</si>
  <si>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</si>
  <si>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 xml:space="preserve">953 0503 7400440027 244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</si>
  <si>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</si>
  <si>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</si>
  <si>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953 0503 7400674310 244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</si>
  <si>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</si>
  <si>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</si>
  <si>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</si>
  <si>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953 0503 7810270880 244 </t>
  </si>
  <si>
    <t xml:space="preserve">953 0503 78102S0880 244 </t>
  </si>
  <si>
    <t>Основное мероприятие "Благоустройство территории населенных пунктов"</t>
  </si>
  <si>
    <t xml:space="preserve">953 0503 7810400000 000 </t>
  </si>
  <si>
    <t xml:space="preserve">953 0503 7810470880 244 </t>
  </si>
  <si>
    <t xml:space="preserve">953 0503 78104S0880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</si>
  <si>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</si>
  <si>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953 0503 7810500000 000 </t>
  </si>
  <si>
    <t xml:space="preserve">953 0503 7810570880 244 </t>
  </si>
  <si>
    <t xml:space="preserve">953 0503 78105S0880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</si>
  <si>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</si>
  <si>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</si>
  <si>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</si>
  <si>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</si>
  <si>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</si>
  <si>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</si>
  <si>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</si>
  <si>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</si>
  <si>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</si>
  <si>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</si>
  <si>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</si>
  <si>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>Фонд оплаты труда учреждений</t>
  </si>
  <si>
    <t xml:space="preserve">953 0801 7100120002 111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</si>
  <si>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</si>
  <si>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</si>
  <si>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</si>
  <si>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</si>
  <si>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953 0801 7100120002 853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</si>
  <si>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</si>
  <si>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</si>
  <si>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</si>
  <si>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953 0801 7100270360 111 </t>
  </si>
  <si>
    <t xml:space="preserve">953 0801 7100270360 119 </t>
  </si>
  <si>
    <t xml:space="preserve">953 0801 71002S0360 111 </t>
  </si>
  <si>
    <t xml:space="preserve">953 0801 71002S0360 119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</si>
  <si>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</si>
  <si>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</si>
  <si>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</si>
  <si>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 xml:space="preserve">953 0801 7100340027 540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</si>
  <si>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</si>
  <si>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</si>
  <si>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</si>
  <si>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</si>
  <si>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</si>
  <si>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</si>
  <si>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</si>
  <si>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</si>
  <si>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</si>
  <si>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</si>
  <si>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</si>
  <si>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</si>
  <si>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</si>
  <si>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</si>
  <si>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</si>
  <si>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</si>
  <si>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</si>
  <si>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</si>
  <si>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</si>
  <si>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</si>
  <si>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</si>
  <si>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</si>
  <si>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 xml:space="preserve">953 1101 7000220047 414 </t>
  </si>
  <si>
    <t xml:space="preserve">953 1101 7000240027 414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</si>
  <si>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</si>
  <si>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</si>
  <si>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</si>
  <si>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</si>
  <si>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</si>
  <si>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</si>
  <si>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</si>
  <si>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</si>
  <si>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</si>
  <si>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</si>
  <si>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</si>
  <si>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</si>
  <si>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</si>
  <si>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</si>
  <si>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</si>
  <si>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</si>
  <si>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</si>
  <si>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</si>
  <si>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</si>
  <si>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</si>
  <si>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</si>
  <si>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</si>
  <si>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</si>
  <si>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</si>
  <si>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</si>
  <si>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</si>
  <si>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</si>
  <si>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</si>
  <si>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</si>
  <si>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</si>
  <si>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</si>
  <si>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</si>
  <si>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</si>
  <si>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</si>
  <si>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</si>
  <si>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</si>
  <si>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</si>
  <si>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</si>
  <si>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</si>
  <si>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</si>
  <si>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</si>
  <si>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</si>
  <si>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</si>
  <si>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</si>
  <si>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</si>
  <si>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r>
      <t xml:space="preserve">Периодичность: месячная, </t>
    </r>
    <r>
      <rPr>
        <u/>
        <sz val="8"/>
        <rFont val="Arial Cyr"/>
        <charset val="204"/>
      </rPr>
      <t>квартальная</t>
    </r>
    <r>
      <rPr>
        <sz val="8"/>
        <rFont val="Arial Cyr"/>
      </rPr>
      <t>, годовая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</si>
  <si>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</si>
  <si>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</si>
  <si>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</si>
  <si>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</si>
  <si>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</si>
  <si>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</si>
  <si>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</si>
  <si>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</si>
  <si>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</si>
  <si>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</si>
  <si>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</si>
  <si>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</si>
  <si>
    <t>Приложение</t>
  </si>
  <si>
    <t>к постановлению от "____"______________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</si>
</sst>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9" fontId="8" fillId="0" borderId="0" xfId="0" applyNumberFormat="1" applyFont="1" applyFill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showGridLines="0" tabSelected="1" workbookViewId="0">
      <selection activeCell="E1" sqref="E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 x14ac:dyDescent="0.2">
      <c r="E1" s="107"/>
      <c r="F1" s="112" t="s">
        <v>533</v>
      </c>
    </row>
    <row r="2" spans="1:6" ht="12.75" customHeight="1" x14ac:dyDescent="0.2">
      <c r="E2" s="107" t="s">
        <v>534</v>
      </c>
      <c r="F2" s="106"/>
    </row>
    <row r="3" spans="1:6" ht="15" x14ac:dyDescent="0.25">
      <c r="A3" s="125"/>
      <c r="B3" s="125"/>
      <c r="C3" s="125"/>
      <c r="D3" s="125"/>
      <c r="E3" s="2"/>
      <c r="F3" s="2"/>
    </row>
    <row r="4" spans="1:6" ht="16.899999999999999" customHeight="1" x14ac:dyDescent="0.25">
      <c r="A4" s="125" t="s">
        <v>0</v>
      </c>
      <c r="B4" s="125"/>
      <c r="C4" s="125"/>
      <c r="D4" s="125"/>
      <c r="E4" s="3"/>
      <c r="F4" s="4" t="s">
        <v>1</v>
      </c>
    </row>
    <row r="5" spans="1:6" x14ac:dyDescent="0.2">
      <c r="A5" s="5"/>
      <c r="B5" s="5"/>
      <c r="C5" s="5"/>
      <c r="D5" s="5"/>
      <c r="E5" s="6" t="s">
        <v>2</v>
      </c>
      <c r="F5" s="7" t="s">
        <v>3</v>
      </c>
    </row>
    <row r="6" spans="1:6" x14ac:dyDescent="0.2">
      <c r="A6" s="126" t="s">
        <v>5</v>
      </c>
      <c r="B6" s="126"/>
      <c r="C6" s="126"/>
      <c r="D6" s="126"/>
      <c r="E6" s="3" t="s">
        <v>4</v>
      </c>
      <c r="F6" s="8" t="s">
        <v>6</v>
      </c>
    </row>
    <row r="7" spans="1:6" x14ac:dyDescent="0.2">
      <c r="A7" s="9"/>
      <c r="B7" s="9"/>
      <c r="C7" s="9"/>
      <c r="D7" s="9"/>
      <c r="E7" s="3" t="s">
        <v>7</v>
      </c>
      <c r="F7" s="10" t="s">
        <v>16</v>
      </c>
    </row>
    <row r="8" spans="1:6" ht="24.6" customHeight="1" x14ac:dyDescent="0.2">
      <c r="A8" s="11" t="s">
        <v>8</v>
      </c>
      <c r="B8" s="127" t="s">
        <v>14</v>
      </c>
      <c r="C8" s="128"/>
      <c r="D8" s="128"/>
      <c r="E8" s="3" t="s">
        <v>9</v>
      </c>
      <c r="F8" s="10" t="s">
        <v>519</v>
      </c>
    </row>
    <row r="9" spans="1:6" ht="21" customHeight="1" x14ac:dyDescent="0.2">
      <c r="A9" s="11" t="s">
        <v>10</v>
      </c>
      <c r="B9" s="129" t="s">
        <v>518</v>
      </c>
      <c r="C9" s="129"/>
      <c r="D9" s="129"/>
      <c r="E9" s="3" t="s">
        <v>11</v>
      </c>
      <c r="F9" s="12" t="s">
        <v>17</v>
      </c>
    </row>
    <row r="10" spans="1:6" x14ac:dyDescent="0.2">
      <c r="A10" s="11" t="s">
        <v>520</v>
      </c>
      <c r="B10" s="11"/>
      <c r="C10" s="11"/>
      <c r="D10" s="13"/>
      <c r="E10" s="3"/>
      <c r="F10" s="14"/>
    </row>
    <row r="11" spans="1:6" x14ac:dyDescent="0.2">
      <c r="A11" s="11" t="s">
        <v>15</v>
      </c>
      <c r="B11" s="11"/>
      <c r="C11" s="15"/>
      <c r="D11" s="13"/>
      <c r="E11" s="3" t="s">
        <v>12</v>
      </c>
      <c r="F11" s="16" t="s">
        <v>13</v>
      </c>
    </row>
    <row r="12" spans="1:6" ht="20.25" customHeight="1" x14ac:dyDescent="0.25">
      <c r="A12" s="125" t="s">
        <v>18</v>
      </c>
      <c r="B12" s="125"/>
      <c r="C12" s="125"/>
      <c r="D12" s="125"/>
      <c r="E12" s="1"/>
      <c r="F12" s="17"/>
    </row>
    <row r="13" spans="1:6" ht="4.1500000000000004" customHeight="1" x14ac:dyDescent="0.2">
      <c r="A13" s="119" t="s">
        <v>19</v>
      </c>
      <c r="B13" s="113" t="s">
        <v>20</v>
      </c>
      <c r="C13" s="113" t="s">
        <v>21</v>
      </c>
      <c r="D13" s="116" t="s">
        <v>22</v>
      </c>
      <c r="E13" s="116" t="s">
        <v>23</v>
      </c>
      <c r="F13" s="122" t="s">
        <v>24</v>
      </c>
    </row>
    <row r="14" spans="1:6" ht="3.6" customHeight="1" x14ac:dyDescent="0.2">
      <c r="A14" s="120"/>
      <c r="B14" s="114"/>
      <c r="C14" s="114"/>
      <c r="D14" s="117"/>
      <c r="E14" s="117"/>
      <c r="F14" s="123"/>
    </row>
    <row r="15" spans="1:6" ht="3" customHeight="1" x14ac:dyDescent="0.2">
      <c r="A15" s="120"/>
      <c r="B15" s="114"/>
      <c r="C15" s="114"/>
      <c r="D15" s="117"/>
      <c r="E15" s="117"/>
      <c r="F15" s="123"/>
    </row>
    <row r="16" spans="1:6" ht="3" customHeight="1" x14ac:dyDescent="0.2">
      <c r="A16" s="120"/>
      <c r="B16" s="114"/>
      <c r="C16" s="114"/>
      <c r="D16" s="117"/>
      <c r="E16" s="117"/>
      <c r="F16" s="123"/>
    </row>
    <row r="17" spans="1:6" ht="3" customHeight="1" x14ac:dyDescent="0.2">
      <c r="A17" s="120"/>
      <c r="B17" s="114"/>
      <c r="C17" s="114"/>
      <c r="D17" s="117"/>
      <c r="E17" s="117"/>
      <c r="F17" s="123"/>
    </row>
    <row r="18" spans="1:6" ht="3" customHeight="1" x14ac:dyDescent="0.2">
      <c r="A18" s="120"/>
      <c r="B18" s="114"/>
      <c r="C18" s="114"/>
      <c r="D18" s="117"/>
      <c r="E18" s="117"/>
      <c r="F18" s="123"/>
    </row>
    <row r="19" spans="1:6" ht="23.45" customHeight="1" x14ac:dyDescent="0.2">
      <c r="A19" s="121"/>
      <c r="B19" s="115"/>
      <c r="C19" s="115"/>
      <c r="D19" s="118"/>
      <c r="E19" s="118"/>
      <c r="F19" s="124"/>
    </row>
    <row r="20" spans="1:6" ht="12.6" customHeight="1" x14ac:dyDescent="0.2">
      <c r="A20" s="18">
        <v>1</v>
      </c>
      <c r="B20" s="19">
        <v>2</v>
      </c>
      <c r="C20" s="20">
        <v>3</v>
      </c>
      <c r="D20" s="21" t="s">
        <v>25</v>
      </c>
      <c r="E20" s="22" t="s">
        <v>26</v>
      </c>
      <c r="F20" s="23" t="s">
        <v>27</v>
      </c>
    </row>
    <row r="21" spans="1:6" x14ac:dyDescent="0.2">
      <c r="A21" s="24" t="s">
        <v>28</v>
      </c>
      <c r="B21" s="25" t="s">
        <v>29</v>
      </c>
      <c r="C21" s="26" t="s">
        <v>30</v>
      </c>
      <c r="D21" s="27">
        <v>90138040.329999998</v>
      </c>
      <c r="E21" s="28">
        <v>42434660.960000001</v>
      </c>
      <c r="F21" s="27">
        <f>IF(OR(D21="-",IF(E21="-",0,E21)&gt;=IF(D21="-",0,D21)),"-",IF(D21="-",0,D21)-IF(E21="-",0,E21))</f>
        <v>47703379.369999997</v>
      </c>
    </row>
    <row r="22" spans="1:6" x14ac:dyDescent="0.2">
      <c r="A22" s="29" t="s">
        <v>31</v>
      </c>
      <c r="B22" s="30"/>
      <c r="C22" s="31"/>
      <c r="D22" s="32"/>
      <c r="E22" s="32"/>
      <c r="F22" s="33"/>
    </row>
    <row r="23" spans="1:6" x14ac:dyDescent="0.2">
      <c r="A23" s="34" t="s">
        <v>32</v>
      </c>
      <c r="B23" s="35" t="s">
        <v>29</v>
      </c>
      <c r="C23" s="36" t="s">
        <v>33</v>
      </c>
      <c r="D23" s="37">
        <v>26153840</v>
      </c>
      <c r="E23" s="37">
        <v>12815836.52</v>
      </c>
      <c r="F23" s="38">
        <f t="shared" ref="F23:F86" si="0">IF(OR(D23="-",IF(E23="-",0,E23)&gt;=IF(D23="-",0,D23)),"-",IF(D23="-",0,D23)-IF(E23="-",0,E23))</f>
        <v>13338003.48</v>
      </c>
    </row>
    <row r="24" spans="1:6" x14ac:dyDescent="0.2">
      <c r="A24" s="34" t="s">
        <v>34</v>
      </c>
      <c r="B24" s="35" t="s">
        <v>29</v>
      </c>
      <c r="C24" s="36" t="s">
        <v>35</v>
      </c>
      <c r="D24" s="37">
        <v>4576000</v>
      </c>
      <c r="E24" s="37">
        <v>2033873.44</v>
      </c>
      <c r="F24" s="38">
        <f t="shared" si="0"/>
        <v>2542126.56</v>
      </c>
    </row>
    <row r="25" spans="1:6" x14ac:dyDescent="0.2">
      <c r="A25" s="34" t="s">
        <v>36</v>
      </c>
      <c r="B25" s="35" t="s">
        <v>29</v>
      </c>
      <c r="C25" s="36" t="s">
        <v>37</v>
      </c>
      <c r="D25" s="37">
        <v>4576000</v>
      </c>
      <c r="E25" s="37">
        <v>2033873.44</v>
      </c>
      <c r="F25" s="38">
        <f t="shared" si="0"/>
        <v>2542126.56</v>
      </c>
    </row>
    <row r="26" spans="1:6" ht="67.5" x14ac:dyDescent="0.2">
      <c r="A26" s="34" t="s">
        <v>38</v>
      </c>
      <c r="B26" s="35" t="s">
        <v>29</v>
      </c>
      <c r="C26" s="36" t="s">
        <v>39</v>
      </c>
      <c r="D26" s="37">
        <v>4276000</v>
      </c>
      <c r="E26" s="37">
        <v>1903834.49</v>
      </c>
      <c r="F26" s="38">
        <f t="shared" si="0"/>
        <v>2372165.5099999998</v>
      </c>
    </row>
    <row r="27" spans="1:6" ht="90" x14ac:dyDescent="0.2">
      <c r="A27" s="39" t="s">
        <v>40</v>
      </c>
      <c r="B27" s="35" t="s">
        <v>29</v>
      </c>
      <c r="C27" s="36" t="s">
        <v>41</v>
      </c>
      <c r="D27" s="37">
        <v>4276000</v>
      </c>
      <c r="E27" s="37">
        <v>1896212.64</v>
      </c>
      <c r="F27" s="38">
        <f t="shared" si="0"/>
        <v>2379787.3600000003</v>
      </c>
    </row>
    <row r="28" spans="1:6" ht="67.5" x14ac:dyDescent="0.2">
      <c r="A28" s="39" t="s">
        <v>42</v>
      </c>
      <c r="B28" s="35" t="s">
        <v>29</v>
      </c>
      <c r="C28" s="36" t="s">
        <v>43</v>
      </c>
      <c r="D28" s="37" t="s">
        <v>44</v>
      </c>
      <c r="E28" s="37">
        <v>1104.9000000000001</v>
      </c>
      <c r="F28" s="38" t="str">
        <f t="shared" si="0"/>
        <v>-</v>
      </c>
    </row>
    <row r="29" spans="1:6" ht="90" x14ac:dyDescent="0.2">
      <c r="A29" s="39" t="s">
        <v>45</v>
      </c>
      <c r="B29" s="35" t="s">
        <v>29</v>
      </c>
      <c r="C29" s="36" t="s">
        <v>46</v>
      </c>
      <c r="D29" s="37" t="s">
        <v>44</v>
      </c>
      <c r="E29" s="37">
        <v>6516.95</v>
      </c>
      <c r="F29" s="38" t="str">
        <f t="shared" si="0"/>
        <v>-</v>
      </c>
    </row>
    <row r="30" spans="1:6" ht="101.25" x14ac:dyDescent="0.2">
      <c r="A30" s="39" t="s">
        <v>47</v>
      </c>
      <c r="B30" s="35" t="s">
        <v>29</v>
      </c>
      <c r="C30" s="36" t="s">
        <v>48</v>
      </c>
      <c r="D30" s="37">
        <v>200000</v>
      </c>
      <c r="E30" s="37">
        <v>100403.34</v>
      </c>
      <c r="F30" s="38">
        <f t="shared" si="0"/>
        <v>99596.66</v>
      </c>
    </row>
    <row r="31" spans="1:6" ht="123.75" x14ac:dyDescent="0.2">
      <c r="A31" s="39" t="s">
        <v>49</v>
      </c>
      <c r="B31" s="35" t="s">
        <v>29</v>
      </c>
      <c r="C31" s="36" t="s">
        <v>50</v>
      </c>
      <c r="D31" s="37">
        <v>200000</v>
      </c>
      <c r="E31" s="37">
        <v>100418.89</v>
      </c>
      <c r="F31" s="38">
        <f t="shared" si="0"/>
        <v>99581.11</v>
      </c>
    </row>
    <row r="32" spans="1:6" ht="112.5" x14ac:dyDescent="0.2">
      <c r="A32" s="39" t="s">
        <v>51</v>
      </c>
      <c r="B32" s="35" t="s">
        <v>29</v>
      </c>
      <c r="C32" s="36" t="s">
        <v>52</v>
      </c>
      <c r="D32" s="37" t="s">
        <v>44</v>
      </c>
      <c r="E32" s="37">
        <v>-15.55</v>
      </c>
      <c r="F32" s="38" t="str">
        <f t="shared" si="0"/>
        <v>-</v>
      </c>
    </row>
    <row r="33" spans="1:6" ht="33.75" x14ac:dyDescent="0.2">
      <c r="A33" s="34" t="s">
        <v>53</v>
      </c>
      <c r="B33" s="35" t="s">
        <v>29</v>
      </c>
      <c r="C33" s="36" t="s">
        <v>54</v>
      </c>
      <c r="D33" s="37">
        <v>100000</v>
      </c>
      <c r="E33" s="37">
        <v>29635.61</v>
      </c>
      <c r="F33" s="38">
        <f t="shared" si="0"/>
        <v>70364.39</v>
      </c>
    </row>
    <row r="34" spans="1:6" ht="67.5" x14ac:dyDescent="0.2">
      <c r="A34" s="34" t="s">
        <v>55</v>
      </c>
      <c r="B34" s="35" t="s">
        <v>29</v>
      </c>
      <c r="C34" s="36" t="s">
        <v>56</v>
      </c>
      <c r="D34" s="37">
        <v>100000</v>
      </c>
      <c r="E34" s="37">
        <v>32929.81</v>
      </c>
      <c r="F34" s="38">
        <f t="shared" si="0"/>
        <v>67070.19</v>
      </c>
    </row>
    <row r="35" spans="1:6" ht="67.5" x14ac:dyDescent="0.2">
      <c r="A35" s="34" t="s">
        <v>57</v>
      </c>
      <c r="B35" s="35" t="s">
        <v>29</v>
      </c>
      <c r="C35" s="36" t="s">
        <v>58</v>
      </c>
      <c r="D35" s="37" t="s">
        <v>44</v>
      </c>
      <c r="E35" s="37">
        <v>-3294.2</v>
      </c>
      <c r="F35" s="38" t="str">
        <f t="shared" si="0"/>
        <v>-</v>
      </c>
    </row>
    <row r="36" spans="1:6" ht="33.75" x14ac:dyDescent="0.2">
      <c r="A36" s="34" t="s">
        <v>59</v>
      </c>
      <c r="B36" s="35" t="s">
        <v>29</v>
      </c>
      <c r="C36" s="36" t="s">
        <v>60</v>
      </c>
      <c r="D36" s="37">
        <v>3765000</v>
      </c>
      <c r="E36" s="37">
        <v>1883280.1</v>
      </c>
      <c r="F36" s="38">
        <f t="shared" si="0"/>
        <v>1881719.9</v>
      </c>
    </row>
    <row r="37" spans="1:6" ht="22.5" x14ac:dyDescent="0.2">
      <c r="A37" s="34" t="s">
        <v>61</v>
      </c>
      <c r="B37" s="35" t="s">
        <v>29</v>
      </c>
      <c r="C37" s="36" t="s">
        <v>62</v>
      </c>
      <c r="D37" s="37">
        <v>3765000</v>
      </c>
      <c r="E37" s="37">
        <v>1883280.1</v>
      </c>
      <c r="F37" s="38">
        <f t="shared" si="0"/>
        <v>1881719.9</v>
      </c>
    </row>
    <row r="38" spans="1:6" ht="67.5" x14ac:dyDescent="0.2">
      <c r="A38" s="34" t="s">
        <v>63</v>
      </c>
      <c r="B38" s="35" t="s">
        <v>29</v>
      </c>
      <c r="C38" s="36" t="s">
        <v>64</v>
      </c>
      <c r="D38" s="37">
        <v>1108000</v>
      </c>
      <c r="E38" s="37">
        <v>816173.64</v>
      </c>
      <c r="F38" s="38">
        <f t="shared" si="0"/>
        <v>291826.36</v>
      </c>
    </row>
    <row r="39" spans="1:6" ht="78.75" x14ac:dyDescent="0.2">
      <c r="A39" s="39" t="s">
        <v>65</v>
      </c>
      <c r="B39" s="35" t="s">
        <v>29</v>
      </c>
      <c r="C39" s="36" t="s">
        <v>66</v>
      </c>
      <c r="D39" s="37">
        <v>17000</v>
      </c>
      <c r="E39" s="37">
        <v>6187.28</v>
      </c>
      <c r="F39" s="38">
        <f t="shared" si="0"/>
        <v>10812.720000000001</v>
      </c>
    </row>
    <row r="40" spans="1:6" ht="67.5" x14ac:dyDescent="0.2">
      <c r="A40" s="34" t="s">
        <v>67</v>
      </c>
      <c r="B40" s="35" t="s">
        <v>29</v>
      </c>
      <c r="C40" s="36" t="s">
        <v>68</v>
      </c>
      <c r="D40" s="37">
        <v>2640000</v>
      </c>
      <c r="E40" s="37">
        <v>1230495.8500000001</v>
      </c>
      <c r="F40" s="38">
        <f t="shared" si="0"/>
        <v>1409504.15</v>
      </c>
    </row>
    <row r="41" spans="1:6" ht="67.5" x14ac:dyDescent="0.2">
      <c r="A41" s="34" t="s">
        <v>69</v>
      </c>
      <c r="B41" s="35" t="s">
        <v>29</v>
      </c>
      <c r="C41" s="36" t="s">
        <v>70</v>
      </c>
      <c r="D41" s="37" t="s">
        <v>44</v>
      </c>
      <c r="E41" s="37">
        <v>-169576.67</v>
      </c>
      <c r="F41" s="38" t="str">
        <f t="shared" si="0"/>
        <v>-</v>
      </c>
    </row>
    <row r="42" spans="1:6" x14ac:dyDescent="0.2">
      <c r="A42" s="34" t="s">
        <v>71</v>
      </c>
      <c r="B42" s="35" t="s">
        <v>29</v>
      </c>
      <c r="C42" s="36" t="s">
        <v>72</v>
      </c>
      <c r="D42" s="37">
        <v>54640</v>
      </c>
      <c r="E42" s="37">
        <v>13785</v>
      </c>
      <c r="F42" s="38">
        <f t="shared" si="0"/>
        <v>40855</v>
      </c>
    </row>
    <row r="43" spans="1:6" x14ac:dyDescent="0.2">
      <c r="A43" s="34" t="s">
        <v>73</v>
      </c>
      <c r="B43" s="35" t="s">
        <v>29</v>
      </c>
      <c r="C43" s="36" t="s">
        <v>74</v>
      </c>
      <c r="D43" s="37">
        <v>54640</v>
      </c>
      <c r="E43" s="37">
        <v>13785</v>
      </c>
      <c r="F43" s="38">
        <f t="shared" si="0"/>
        <v>40855</v>
      </c>
    </row>
    <row r="44" spans="1:6" x14ac:dyDescent="0.2">
      <c r="A44" s="34" t="s">
        <v>73</v>
      </c>
      <c r="B44" s="35" t="s">
        <v>29</v>
      </c>
      <c r="C44" s="36" t="s">
        <v>75</v>
      </c>
      <c r="D44" s="37">
        <v>54640</v>
      </c>
      <c r="E44" s="37">
        <v>13785</v>
      </c>
      <c r="F44" s="38">
        <f t="shared" si="0"/>
        <v>40855</v>
      </c>
    </row>
    <row r="45" spans="1:6" ht="45" x14ac:dyDescent="0.2">
      <c r="A45" s="34" t="s">
        <v>76</v>
      </c>
      <c r="B45" s="35" t="s">
        <v>29</v>
      </c>
      <c r="C45" s="36" t="s">
        <v>77</v>
      </c>
      <c r="D45" s="37">
        <v>54640</v>
      </c>
      <c r="E45" s="37">
        <v>13785</v>
      </c>
      <c r="F45" s="38">
        <f t="shared" si="0"/>
        <v>40855</v>
      </c>
    </row>
    <row r="46" spans="1:6" x14ac:dyDescent="0.2">
      <c r="A46" s="34" t="s">
        <v>78</v>
      </c>
      <c r="B46" s="35" t="s">
        <v>29</v>
      </c>
      <c r="C46" s="36" t="s">
        <v>79</v>
      </c>
      <c r="D46" s="37">
        <v>4289370</v>
      </c>
      <c r="E46" s="37">
        <v>1165254.69</v>
      </c>
      <c r="F46" s="38">
        <f t="shared" si="0"/>
        <v>3124115.31</v>
      </c>
    </row>
    <row r="47" spans="1:6" x14ac:dyDescent="0.2">
      <c r="A47" s="34" t="s">
        <v>80</v>
      </c>
      <c r="B47" s="35" t="s">
        <v>29</v>
      </c>
      <c r="C47" s="36" t="s">
        <v>81</v>
      </c>
      <c r="D47" s="37">
        <v>165000</v>
      </c>
      <c r="E47" s="37">
        <v>28230.65</v>
      </c>
      <c r="F47" s="38">
        <f t="shared" si="0"/>
        <v>136769.35</v>
      </c>
    </row>
    <row r="48" spans="1:6" ht="33.75" x14ac:dyDescent="0.2">
      <c r="A48" s="34" t="s">
        <v>82</v>
      </c>
      <c r="B48" s="35" t="s">
        <v>29</v>
      </c>
      <c r="C48" s="36" t="s">
        <v>83</v>
      </c>
      <c r="D48" s="37">
        <v>165000</v>
      </c>
      <c r="E48" s="37">
        <v>28230.65</v>
      </c>
      <c r="F48" s="38">
        <f t="shared" si="0"/>
        <v>136769.35</v>
      </c>
    </row>
    <row r="49" spans="1:6" ht="67.5" x14ac:dyDescent="0.2">
      <c r="A49" s="34" t="s">
        <v>84</v>
      </c>
      <c r="B49" s="35" t="s">
        <v>29</v>
      </c>
      <c r="C49" s="36" t="s">
        <v>85</v>
      </c>
      <c r="D49" s="37">
        <v>165000</v>
      </c>
      <c r="E49" s="37">
        <v>26825.1</v>
      </c>
      <c r="F49" s="38">
        <f t="shared" si="0"/>
        <v>138174.9</v>
      </c>
    </row>
    <row r="50" spans="1:6" ht="45" x14ac:dyDescent="0.2">
      <c r="A50" s="34" t="s">
        <v>86</v>
      </c>
      <c r="B50" s="35" t="s">
        <v>29</v>
      </c>
      <c r="C50" s="36" t="s">
        <v>87</v>
      </c>
      <c r="D50" s="37" t="s">
        <v>44</v>
      </c>
      <c r="E50" s="37">
        <v>1405.55</v>
      </c>
      <c r="F50" s="38" t="str">
        <f t="shared" si="0"/>
        <v>-</v>
      </c>
    </row>
    <row r="51" spans="1:6" x14ac:dyDescent="0.2">
      <c r="A51" s="34" t="s">
        <v>88</v>
      </c>
      <c r="B51" s="35" t="s">
        <v>29</v>
      </c>
      <c r="C51" s="36" t="s">
        <v>89</v>
      </c>
      <c r="D51" s="37">
        <v>4124370</v>
      </c>
      <c r="E51" s="37">
        <v>1137024.04</v>
      </c>
      <c r="F51" s="38">
        <f t="shared" si="0"/>
        <v>2987345.96</v>
      </c>
    </row>
    <row r="52" spans="1:6" x14ac:dyDescent="0.2">
      <c r="A52" s="34" t="s">
        <v>90</v>
      </c>
      <c r="B52" s="35" t="s">
        <v>29</v>
      </c>
      <c r="C52" s="36" t="s">
        <v>91</v>
      </c>
      <c r="D52" s="37">
        <v>1583550</v>
      </c>
      <c r="E52" s="37">
        <v>851097.3</v>
      </c>
      <c r="F52" s="38">
        <f t="shared" si="0"/>
        <v>732452.7</v>
      </c>
    </row>
    <row r="53" spans="1:6" ht="33.75" x14ac:dyDescent="0.2">
      <c r="A53" s="34" t="s">
        <v>92</v>
      </c>
      <c r="B53" s="35" t="s">
        <v>29</v>
      </c>
      <c r="C53" s="36" t="s">
        <v>93</v>
      </c>
      <c r="D53" s="37">
        <v>1583550</v>
      </c>
      <c r="E53" s="37">
        <v>851097.3</v>
      </c>
      <c r="F53" s="38">
        <f t="shared" si="0"/>
        <v>732452.7</v>
      </c>
    </row>
    <row r="54" spans="1:6" ht="56.25" x14ac:dyDescent="0.2">
      <c r="A54" s="34" t="s">
        <v>94</v>
      </c>
      <c r="B54" s="35" t="s">
        <v>29</v>
      </c>
      <c r="C54" s="36" t="s">
        <v>95</v>
      </c>
      <c r="D54" s="37">
        <v>1583550</v>
      </c>
      <c r="E54" s="37">
        <v>845791.34</v>
      </c>
      <c r="F54" s="38">
        <f t="shared" si="0"/>
        <v>737758.66</v>
      </c>
    </row>
    <row r="55" spans="1:6" ht="45" x14ac:dyDescent="0.2">
      <c r="A55" s="34" t="s">
        <v>96</v>
      </c>
      <c r="B55" s="35" t="s">
        <v>29</v>
      </c>
      <c r="C55" s="36" t="s">
        <v>97</v>
      </c>
      <c r="D55" s="37" t="s">
        <v>44</v>
      </c>
      <c r="E55" s="37">
        <v>4305.96</v>
      </c>
      <c r="F55" s="38" t="str">
        <f t="shared" si="0"/>
        <v>-</v>
      </c>
    </row>
    <row r="56" spans="1:6" ht="56.25" x14ac:dyDescent="0.2">
      <c r="A56" s="34" t="s">
        <v>98</v>
      </c>
      <c r="B56" s="35" t="s">
        <v>29</v>
      </c>
      <c r="C56" s="36" t="s">
        <v>99</v>
      </c>
      <c r="D56" s="37" t="s">
        <v>44</v>
      </c>
      <c r="E56" s="37">
        <v>1000</v>
      </c>
      <c r="F56" s="38" t="str">
        <f t="shared" si="0"/>
        <v>-</v>
      </c>
    </row>
    <row r="57" spans="1:6" x14ac:dyDescent="0.2">
      <c r="A57" s="34" t="s">
        <v>100</v>
      </c>
      <c r="B57" s="35" t="s">
        <v>29</v>
      </c>
      <c r="C57" s="36" t="s">
        <v>101</v>
      </c>
      <c r="D57" s="37">
        <v>2540820</v>
      </c>
      <c r="E57" s="37">
        <v>285926.74</v>
      </c>
      <c r="F57" s="38">
        <f t="shared" si="0"/>
        <v>2254893.2599999998</v>
      </c>
    </row>
    <row r="58" spans="1:6" ht="33.75" x14ac:dyDescent="0.2">
      <c r="A58" s="34" t="s">
        <v>102</v>
      </c>
      <c r="B58" s="35" t="s">
        <v>29</v>
      </c>
      <c r="C58" s="36" t="s">
        <v>103</v>
      </c>
      <c r="D58" s="37">
        <v>2540820</v>
      </c>
      <c r="E58" s="37">
        <v>285926.74</v>
      </c>
      <c r="F58" s="38">
        <f t="shared" si="0"/>
        <v>2254893.2599999998</v>
      </c>
    </row>
    <row r="59" spans="1:6" ht="56.25" x14ac:dyDescent="0.2">
      <c r="A59" s="34" t="s">
        <v>104</v>
      </c>
      <c r="B59" s="35" t="s">
        <v>29</v>
      </c>
      <c r="C59" s="36" t="s">
        <v>105</v>
      </c>
      <c r="D59" s="37">
        <v>2540820</v>
      </c>
      <c r="E59" s="37">
        <v>275798.90000000002</v>
      </c>
      <c r="F59" s="38">
        <f t="shared" si="0"/>
        <v>2265021.1</v>
      </c>
    </row>
    <row r="60" spans="1:6" ht="45" x14ac:dyDescent="0.2">
      <c r="A60" s="34" t="s">
        <v>106</v>
      </c>
      <c r="B60" s="35" t="s">
        <v>29</v>
      </c>
      <c r="C60" s="36" t="s">
        <v>107</v>
      </c>
      <c r="D60" s="37" t="s">
        <v>44</v>
      </c>
      <c r="E60" s="37">
        <v>10127.84</v>
      </c>
      <c r="F60" s="38" t="str">
        <f t="shared" si="0"/>
        <v>-</v>
      </c>
    </row>
    <row r="61" spans="1:6" ht="33.75" x14ac:dyDescent="0.2">
      <c r="A61" s="34" t="s">
        <v>108</v>
      </c>
      <c r="B61" s="35" t="s">
        <v>29</v>
      </c>
      <c r="C61" s="36" t="s">
        <v>109</v>
      </c>
      <c r="D61" s="37">
        <v>13359000</v>
      </c>
      <c r="E61" s="37">
        <v>7028087.9000000004</v>
      </c>
      <c r="F61" s="38">
        <f t="shared" si="0"/>
        <v>6330912.0999999996</v>
      </c>
    </row>
    <row r="62" spans="1:6" ht="78.75" x14ac:dyDescent="0.2">
      <c r="A62" s="39" t="s">
        <v>110</v>
      </c>
      <c r="B62" s="35" t="s">
        <v>29</v>
      </c>
      <c r="C62" s="36" t="s">
        <v>111</v>
      </c>
      <c r="D62" s="37">
        <v>12836500</v>
      </c>
      <c r="E62" s="37">
        <v>6766851.4299999997</v>
      </c>
      <c r="F62" s="38">
        <f t="shared" si="0"/>
        <v>6069648.5700000003</v>
      </c>
    </row>
    <row r="63" spans="1:6" ht="56.25" x14ac:dyDescent="0.2">
      <c r="A63" s="34" t="s">
        <v>112</v>
      </c>
      <c r="B63" s="35" t="s">
        <v>29</v>
      </c>
      <c r="C63" s="36" t="s">
        <v>113</v>
      </c>
      <c r="D63" s="37">
        <v>10711200</v>
      </c>
      <c r="E63" s="37">
        <v>5650470.9299999997</v>
      </c>
      <c r="F63" s="38">
        <f t="shared" si="0"/>
        <v>5060729.07</v>
      </c>
    </row>
    <row r="64" spans="1:6" ht="67.5" x14ac:dyDescent="0.2">
      <c r="A64" s="39" t="s">
        <v>114</v>
      </c>
      <c r="B64" s="35" t="s">
        <v>29</v>
      </c>
      <c r="C64" s="36" t="s">
        <v>115</v>
      </c>
      <c r="D64" s="37">
        <v>10711200</v>
      </c>
      <c r="E64" s="37">
        <v>5650470.9299999997</v>
      </c>
      <c r="F64" s="38">
        <f t="shared" si="0"/>
        <v>5060729.07</v>
      </c>
    </row>
    <row r="65" spans="1:6" ht="67.5" x14ac:dyDescent="0.2">
      <c r="A65" s="39" t="s">
        <v>116</v>
      </c>
      <c r="B65" s="35" t="s">
        <v>29</v>
      </c>
      <c r="C65" s="36" t="s">
        <v>117</v>
      </c>
      <c r="D65" s="37">
        <v>57400</v>
      </c>
      <c r="E65" s="37">
        <v>27393.48</v>
      </c>
      <c r="F65" s="38">
        <f t="shared" si="0"/>
        <v>30006.52</v>
      </c>
    </row>
    <row r="66" spans="1:6" ht="56.25" x14ac:dyDescent="0.2">
      <c r="A66" s="34" t="s">
        <v>118</v>
      </c>
      <c r="B66" s="35" t="s">
        <v>29</v>
      </c>
      <c r="C66" s="36" t="s">
        <v>119</v>
      </c>
      <c r="D66" s="37">
        <v>57400</v>
      </c>
      <c r="E66" s="37">
        <v>27393.48</v>
      </c>
      <c r="F66" s="38">
        <f t="shared" si="0"/>
        <v>30006.52</v>
      </c>
    </row>
    <row r="67" spans="1:6" ht="33.75" x14ac:dyDescent="0.2">
      <c r="A67" s="34" t="s">
        <v>120</v>
      </c>
      <c r="B67" s="35" t="s">
        <v>29</v>
      </c>
      <c r="C67" s="36" t="s">
        <v>121</v>
      </c>
      <c r="D67" s="37">
        <v>2067900</v>
      </c>
      <c r="E67" s="37">
        <v>1088987.02</v>
      </c>
      <c r="F67" s="38">
        <f t="shared" si="0"/>
        <v>978912.98</v>
      </c>
    </row>
    <row r="68" spans="1:6" ht="33.75" x14ac:dyDescent="0.2">
      <c r="A68" s="34" t="s">
        <v>122</v>
      </c>
      <c r="B68" s="35" t="s">
        <v>29</v>
      </c>
      <c r="C68" s="36" t="s">
        <v>123</v>
      </c>
      <c r="D68" s="37">
        <v>2067900</v>
      </c>
      <c r="E68" s="37">
        <v>1088987.02</v>
      </c>
      <c r="F68" s="38">
        <f t="shared" si="0"/>
        <v>978912.98</v>
      </c>
    </row>
    <row r="69" spans="1:6" ht="56.25" x14ac:dyDescent="0.2">
      <c r="A69" s="34" t="s">
        <v>124</v>
      </c>
      <c r="B69" s="35" t="s">
        <v>29</v>
      </c>
      <c r="C69" s="36" t="s">
        <v>125</v>
      </c>
      <c r="D69" s="37">
        <v>2040000</v>
      </c>
      <c r="E69" s="37">
        <v>1070000</v>
      </c>
      <c r="F69" s="38">
        <f t="shared" si="0"/>
        <v>970000</v>
      </c>
    </row>
    <row r="70" spans="1:6" ht="45" x14ac:dyDescent="0.2">
      <c r="A70" s="34" t="s">
        <v>126</v>
      </c>
      <c r="B70" s="35" t="s">
        <v>29</v>
      </c>
      <c r="C70" s="36" t="s">
        <v>127</v>
      </c>
      <c r="D70" s="37">
        <v>27900</v>
      </c>
      <c r="E70" s="37">
        <v>18987.02</v>
      </c>
      <c r="F70" s="38">
        <f t="shared" si="0"/>
        <v>8912.98</v>
      </c>
    </row>
    <row r="71" spans="1:6" ht="67.5" x14ac:dyDescent="0.2">
      <c r="A71" s="39" t="s">
        <v>128</v>
      </c>
      <c r="B71" s="35" t="s">
        <v>29</v>
      </c>
      <c r="C71" s="36" t="s">
        <v>129</v>
      </c>
      <c r="D71" s="37">
        <v>522500</v>
      </c>
      <c r="E71" s="37">
        <v>261236.47</v>
      </c>
      <c r="F71" s="38">
        <f t="shared" si="0"/>
        <v>261263.53</v>
      </c>
    </row>
    <row r="72" spans="1:6" ht="67.5" x14ac:dyDescent="0.2">
      <c r="A72" s="39" t="s">
        <v>130</v>
      </c>
      <c r="B72" s="35" t="s">
        <v>29</v>
      </c>
      <c r="C72" s="36" t="s">
        <v>131</v>
      </c>
      <c r="D72" s="37">
        <v>522500</v>
      </c>
      <c r="E72" s="37">
        <v>261236.47</v>
      </c>
      <c r="F72" s="38">
        <f t="shared" si="0"/>
        <v>261263.53</v>
      </c>
    </row>
    <row r="73" spans="1:6" ht="67.5" x14ac:dyDescent="0.2">
      <c r="A73" s="34" t="s">
        <v>132</v>
      </c>
      <c r="B73" s="35" t="s">
        <v>29</v>
      </c>
      <c r="C73" s="36" t="s">
        <v>133</v>
      </c>
      <c r="D73" s="37">
        <v>522500</v>
      </c>
      <c r="E73" s="37">
        <v>261236.47</v>
      </c>
      <c r="F73" s="38">
        <f t="shared" si="0"/>
        <v>261263.53</v>
      </c>
    </row>
    <row r="74" spans="1:6" ht="22.5" x14ac:dyDescent="0.2">
      <c r="A74" s="34" t="s">
        <v>134</v>
      </c>
      <c r="B74" s="35" t="s">
        <v>29</v>
      </c>
      <c r="C74" s="36" t="s">
        <v>135</v>
      </c>
      <c r="D74" s="37">
        <v>109830</v>
      </c>
      <c r="E74" s="37">
        <v>112900</v>
      </c>
      <c r="F74" s="38" t="str">
        <f t="shared" si="0"/>
        <v>-</v>
      </c>
    </row>
    <row r="75" spans="1:6" x14ac:dyDescent="0.2">
      <c r="A75" s="34" t="s">
        <v>136</v>
      </c>
      <c r="B75" s="35" t="s">
        <v>29</v>
      </c>
      <c r="C75" s="36" t="s">
        <v>137</v>
      </c>
      <c r="D75" s="37">
        <v>109830</v>
      </c>
      <c r="E75" s="37">
        <v>112900</v>
      </c>
      <c r="F75" s="38" t="str">
        <f t="shared" si="0"/>
        <v>-</v>
      </c>
    </row>
    <row r="76" spans="1:6" x14ac:dyDescent="0.2">
      <c r="A76" s="34" t="s">
        <v>138</v>
      </c>
      <c r="B76" s="35" t="s">
        <v>29</v>
      </c>
      <c r="C76" s="36" t="s">
        <v>139</v>
      </c>
      <c r="D76" s="37">
        <v>109830</v>
      </c>
      <c r="E76" s="37">
        <v>112900</v>
      </c>
      <c r="F76" s="38" t="str">
        <f t="shared" si="0"/>
        <v>-</v>
      </c>
    </row>
    <row r="77" spans="1:6" ht="22.5" x14ac:dyDescent="0.2">
      <c r="A77" s="34" t="s">
        <v>140</v>
      </c>
      <c r="B77" s="35" t="s">
        <v>29</v>
      </c>
      <c r="C77" s="36" t="s">
        <v>141</v>
      </c>
      <c r="D77" s="37">
        <v>109830</v>
      </c>
      <c r="E77" s="37">
        <v>112900</v>
      </c>
      <c r="F77" s="38" t="str">
        <f t="shared" si="0"/>
        <v>-</v>
      </c>
    </row>
    <row r="78" spans="1:6" ht="22.5" x14ac:dyDescent="0.2">
      <c r="A78" s="34" t="s">
        <v>142</v>
      </c>
      <c r="B78" s="35" t="s">
        <v>29</v>
      </c>
      <c r="C78" s="36" t="s">
        <v>143</v>
      </c>
      <c r="D78" s="37" t="s">
        <v>44</v>
      </c>
      <c r="E78" s="37">
        <v>578655.39</v>
      </c>
      <c r="F78" s="38" t="str">
        <f t="shared" si="0"/>
        <v>-</v>
      </c>
    </row>
    <row r="79" spans="1:6" ht="67.5" x14ac:dyDescent="0.2">
      <c r="A79" s="39" t="s">
        <v>144</v>
      </c>
      <c r="B79" s="35" t="s">
        <v>29</v>
      </c>
      <c r="C79" s="36" t="s">
        <v>145</v>
      </c>
      <c r="D79" s="37" t="s">
        <v>44</v>
      </c>
      <c r="E79" s="37">
        <v>72729</v>
      </c>
      <c r="F79" s="38" t="str">
        <f t="shared" si="0"/>
        <v>-</v>
      </c>
    </row>
    <row r="80" spans="1:6" ht="78.75" x14ac:dyDescent="0.2">
      <c r="A80" s="39" t="s">
        <v>146</v>
      </c>
      <c r="B80" s="35" t="s">
        <v>29</v>
      </c>
      <c r="C80" s="36" t="s">
        <v>147</v>
      </c>
      <c r="D80" s="37" t="s">
        <v>44</v>
      </c>
      <c r="E80" s="37">
        <v>72729</v>
      </c>
      <c r="F80" s="38" t="str">
        <f t="shared" si="0"/>
        <v>-</v>
      </c>
    </row>
    <row r="81" spans="1:6" ht="78.75" x14ac:dyDescent="0.2">
      <c r="A81" s="39" t="s">
        <v>148</v>
      </c>
      <c r="B81" s="35" t="s">
        <v>29</v>
      </c>
      <c r="C81" s="36" t="s">
        <v>149</v>
      </c>
      <c r="D81" s="37" t="s">
        <v>44</v>
      </c>
      <c r="E81" s="37">
        <v>72729</v>
      </c>
      <c r="F81" s="38" t="str">
        <f t="shared" si="0"/>
        <v>-</v>
      </c>
    </row>
    <row r="82" spans="1:6" ht="22.5" x14ac:dyDescent="0.2">
      <c r="A82" s="34" t="s">
        <v>150</v>
      </c>
      <c r="B82" s="35" t="s">
        <v>29</v>
      </c>
      <c r="C82" s="36" t="s">
        <v>151</v>
      </c>
      <c r="D82" s="37" t="s">
        <v>44</v>
      </c>
      <c r="E82" s="37">
        <v>34593.49</v>
      </c>
      <c r="F82" s="38" t="str">
        <f t="shared" si="0"/>
        <v>-</v>
      </c>
    </row>
    <row r="83" spans="1:6" ht="33.75" x14ac:dyDescent="0.2">
      <c r="A83" s="34" t="s">
        <v>152</v>
      </c>
      <c r="B83" s="35" t="s">
        <v>29</v>
      </c>
      <c r="C83" s="36" t="s">
        <v>153</v>
      </c>
      <c r="D83" s="37" t="s">
        <v>44</v>
      </c>
      <c r="E83" s="37">
        <v>34593.49</v>
      </c>
      <c r="F83" s="38" t="str">
        <f t="shared" si="0"/>
        <v>-</v>
      </c>
    </row>
    <row r="84" spans="1:6" ht="45" x14ac:dyDescent="0.2">
      <c r="A84" s="34" t="s">
        <v>154</v>
      </c>
      <c r="B84" s="35" t="s">
        <v>29</v>
      </c>
      <c r="C84" s="36" t="s">
        <v>155</v>
      </c>
      <c r="D84" s="37" t="s">
        <v>44</v>
      </c>
      <c r="E84" s="37">
        <v>34593.49</v>
      </c>
      <c r="F84" s="38" t="str">
        <f t="shared" si="0"/>
        <v>-</v>
      </c>
    </row>
    <row r="85" spans="1:6" ht="56.25" x14ac:dyDescent="0.2">
      <c r="A85" s="34" t="s">
        <v>156</v>
      </c>
      <c r="B85" s="35" t="s">
        <v>29</v>
      </c>
      <c r="C85" s="36" t="s">
        <v>157</v>
      </c>
      <c r="D85" s="37" t="s">
        <v>44</v>
      </c>
      <c r="E85" s="37">
        <v>471332.9</v>
      </c>
      <c r="F85" s="38" t="str">
        <f t="shared" si="0"/>
        <v>-</v>
      </c>
    </row>
    <row r="86" spans="1:6" ht="56.25" x14ac:dyDescent="0.2">
      <c r="A86" s="34" t="s">
        <v>158</v>
      </c>
      <c r="B86" s="35" t="s">
        <v>29</v>
      </c>
      <c r="C86" s="36" t="s">
        <v>159</v>
      </c>
      <c r="D86" s="37" t="s">
        <v>44</v>
      </c>
      <c r="E86" s="37">
        <v>471332.9</v>
      </c>
      <c r="F86" s="38" t="str">
        <f t="shared" si="0"/>
        <v>-</v>
      </c>
    </row>
    <row r="87" spans="1:6" ht="67.5" x14ac:dyDescent="0.2">
      <c r="A87" s="39" t="s">
        <v>160</v>
      </c>
      <c r="B87" s="35" t="s">
        <v>29</v>
      </c>
      <c r="C87" s="36" t="s">
        <v>161</v>
      </c>
      <c r="D87" s="37" t="s">
        <v>44</v>
      </c>
      <c r="E87" s="37">
        <v>471332.9</v>
      </c>
      <c r="F87" s="38" t="str">
        <f t="shared" ref="F87:F120" si="1">IF(OR(D87="-",IF(E87="-",0,E87)&gt;=IF(D87="-",0,D87)),"-",IF(D87="-",0,D87)-IF(E87="-",0,E87))</f>
        <v>-</v>
      </c>
    </row>
    <row r="88" spans="1:6" x14ac:dyDescent="0.2">
      <c r="A88" s="34" t="s">
        <v>162</v>
      </c>
      <c r="B88" s="35" t="s">
        <v>29</v>
      </c>
      <c r="C88" s="36" t="s">
        <v>163</v>
      </c>
      <c r="D88" s="37">
        <v>63984200.329999998</v>
      </c>
      <c r="E88" s="37">
        <v>29618824.440000001</v>
      </c>
      <c r="F88" s="38">
        <f t="shared" si="1"/>
        <v>34365375.890000001</v>
      </c>
    </row>
    <row r="89" spans="1:6" ht="33.75" x14ac:dyDescent="0.2">
      <c r="A89" s="34" t="s">
        <v>164</v>
      </c>
      <c r="B89" s="35" t="s">
        <v>29</v>
      </c>
      <c r="C89" s="36" t="s">
        <v>165</v>
      </c>
      <c r="D89" s="37">
        <v>65059035.189999998</v>
      </c>
      <c r="E89" s="37">
        <v>30693659.300000001</v>
      </c>
      <c r="F89" s="38">
        <f t="shared" si="1"/>
        <v>34365375.890000001</v>
      </c>
    </row>
    <row r="90" spans="1:6" ht="22.5" x14ac:dyDescent="0.2">
      <c r="A90" s="34" t="s">
        <v>166</v>
      </c>
      <c r="B90" s="35" t="s">
        <v>29</v>
      </c>
      <c r="C90" s="36" t="s">
        <v>167</v>
      </c>
      <c r="D90" s="37">
        <v>14259000</v>
      </c>
      <c r="E90" s="37">
        <v>9623110</v>
      </c>
      <c r="F90" s="38">
        <f t="shared" si="1"/>
        <v>4635890</v>
      </c>
    </row>
    <row r="91" spans="1:6" x14ac:dyDescent="0.2">
      <c r="A91" s="34" t="s">
        <v>168</v>
      </c>
      <c r="B91" s="35" t="s">
        <v>29</v>
      </c>
      <c r="C91" s="36" t="s">
        <v>169</v>
      </c>
      <c r="D91" s="37">
        <v>14259000</v>
      </c>
      <c r="E91" s="37">
        <v>9623110</v>
      </c>
      <c r="F91" s="38">
        <f t="shared" si="1"/>
        <v>4635890</v>
      </c>
    </row>
    <row r="92" spans="1:6" ht="22.5" x14ac:dyDescent="0.2">
      <c r="A92" s="34" t="s">
        <v>170</v>
      </c>
      <c r="B92" s="35" t="s">
        <v>29</v>
      </c>
      <c r="C92" s="36" t="s">
        <v>171</v>
      </c>
      <c r="D92" s="37">
        <v>14259000</v>
      </c>
      <c r="E92" s="37">
        <v>9623110</v>
      </c>
      <c r="F92" s="38">
        <f t="shared" si="1"/>
        <v>4635890</v>
      </c>
    </row>
    <row r="93" spans="1:6" ht="33.75" x14ac:dyDescent="0.2">
      <c r="A93" s="34" t="s">
        <v>172</v>
      </c>
      <c r="B93" s="35" t="s">
        <v>29</v>
      </c>
      <c r="C93" s="36" t="s">
        <v>173</v>
      </c>
      <c r="D93" s="37">
        <v>9054600</v>
      </c>
      <c r="E93" s="37">
        <v>4980030</v>
      </c>
      <c r="F93" s="38">
        <f t="shared" si="1"/>
        <v>4074570</v>
      </c>
    </row>
    <row r="94" spans="1:6" ht="33.75" x14ac:dyDescent="0.2">
      <c r="A94" s="34" t="s">
        <v>174</v>
      </c>
      <c r="B94" s="35" t="s">
        <v>29</v>
      </c>
      <c r="C94" s="36" t="s">
        <v>175</v>
      </c>
      <c r="D94" s="37">
        <v>5204400</v>
      </c>
      <c r="E94" s="37">
        <v>4643080</v>
      </c>
      <c r="F94" s="38">
        <f t="shared" si="1"/>
        <v>561320</v>
      </c>
    </row>
    <row r="95" spans="1:6" ht="22.5" x14ac:dyDescent="0.2">
      <c r="A95" s="34" t="s">
        <v>176</v>
      </c>
      <c r="B95" s="35" t="s">
        <v>29</v>
      </c>
      <c r="C95" s="36" t="s">
        <v>177</v>
      </c>
      <c r="D95" s="37">
        <v>22981513</v>
      </c>
      <c r="E95" s="37">
        <v>4516513</v>
      </c>
      <c r="F95" s="38">
        <f t="shared" si="1"/>
        <v>18465000</v>
      </c>
    </row>
    <row r="96" spans="1:6" ht="67.5" x14ac:dyDescent="0.2">
      <c r="A96" s="39" t="s">
        <v>178</v>
      </c>
      <c r="B96" s="35" t="s">
        <v>29</v>
      </c>
      <c r="C96" s="36" t="s">
        <v>179</v>
      </c>
      <c r="D96" s="37">
        <v>1851000</v>
      </c>
      <c r="E96" s="37" t="s">
        <v>44</v>
      </c>
      <c r="F96" s="38">
        <f t="shared" si="1"/>
        <v>1851000</v>
      </c>
    </row>
    <row r="97" spans="1:6" ht="78.75" x14ac:dyDescent="0.2">
      <c r="A97" s="39" t="s">
        <v>180</v>
      </c>
      <c r="B97" s="35" t="s">
        <v>29</v>
      </c>
      <c r="C97" s="36" t="s">
        <v>181</v>
      </c>
      <c r="D97" s="37">
        <v>1851000</v>
      </c>
      <c r="E97" s="37" t="s">
        <v>44</v>
      </c>
      <c r="F97" s="38">
        <f t="shared" si="1"/>
        <v>1851000</v>
      </c>
    </row>
    <row r="98" spans="1:6" ht="45" x14ac:dyDescent="0.2">
      <c r="A98" s="34" t="s">
        <v>182</v>
      </c>
      <c r="B98" s="35" t="s">
        <v>29</v>
      </c>
      <c r="C98" s="36" t="s">
        <v>183</v>
      </c>
      <c r="D98" s="37">
        <v>12500000</v>
      </c>
      <c r="E98" s="37" t="s">
        <v>44</v>
      </c>
      <c r="F98" s="38">
        <f t="shared" si="1"/>
        <v>12500000</v>
      </c>
    </row>
    <row r="99" spans="1:6" ht="45" x14ac:dyDescent="0.2">
      <c r="A99" s="34" t="s">
        <v>184</v>
      </c>
      <c r="B99" s="35" t="s">
        <v>29</v>
      </c>
      <c r="C99" s="36" t="s">
        <v>185</v>
      </c>
      <c r="D99" s="37">
        <v>12500000</v>
      </c>
      <c r="E99" s="37" t="s">
        <v>44</v>
      </c>
      <c r="F99" s="38">
        <f t="shared" si="1"/>
        <v>12500000</v>
      </c>
    </row>
    <row r="100" spans="1:6" x14ac:dyDescent="0.2">
      <c r="A100" s="34" t="s">
        <v>186</v>
      </c>
      <c r="B100" s="35" t="s">
        <v>29</v>
      </c>
      <c r="C100" s="36" t="s">
        <v>187</v>
      </c>
      <c r="D100" s="37">
        <v>8630513</v>
      </c>
      <c r="E100" s="37">
        <v>4516513</v>
      </c>
      <c r="F100" s="38">
        <f t="shared" si="1"/>
        <v>4114000</v>
      </c>
    </row>
    <row r="101" spans="1:6" x14ac:dyDescent="0.2">
      <c r="A101" s="34" t="s">
        <v>188</v>
      </c>
      <c r="B101" s="35" t="s">
        <v>29</v>
      </c>
      <c r="C101" s="36" t="s">
        <v>189</v>
      </c>
      <c r="D101" s="37">
        <v>8630513</v>
      </c>
      <c r="E101" s="37">
        <v>4516513</v>
      </c>
      <c r="F101" s="38">
        <f t="shared" si="1"/>
        <v>4114000</v>
      </c>
    </row>
    <row r="102" spans="1:6" ht="22.5" x14ac:dyDescent="0.2">
      <c r="A102" s="34" t="s">
        <v>190</v>
      </c>
      <c r="B102" s="35" t="s">
        <v>29</v>
      </c>
      <c r="C102" s="36" t="s">
        <v>191</v>
      </c>
      <c r="D102" s="37">
        <v>255400</v>
      </c>
      <c r="E102" s="37">
        <v>128200</v>
      </c>
      <c r="F102" s="38">
        <f t="shared" si="1"/>
        <v>127200</v>
      </c>
    </row>
    <row r="103" spans="1:6" ht="33.75" x14ac:dyDescent="0.2">
      <c r="A103" s="34" t="s">
        <v>192</v>
      </c>
      <c r="B103" s="35" t="s">
        <v>29</v>
      </c>
      <c r="C103" s="36" t="s">
        <v>193</v>
      </c>
      <c r="D103" s="37">
        <v>1000</v>
      </c>
      <c r="E103" s="37">
        <v>1000</v>
      </c>
      <c r="F103" s="38" t="str">
        <f t="shared" si="1"/>
        <v>-</v>
      </c>
    </row>
    <row r="104" spans="1:6" ht="33.75" x14ac:dyDescent="0.2">
      <c r="A104" s="34" t="s">
        <v>194</v>
      </c>
      <c r="B104" s="35" t="s">
        <v>29</v>
      </c>
      <c r="C104" s="36" t="s">
        <v>195</v>
      </c>
      <c r="D104" s="37">
        <v>1000</v>
      </c>
      <c r="E104" s="37">
        <v>1000</v>
      </c>
      <c r="F104" s="38" t="str">
        <f t="shared" si="1"/>
        <v>-</v>
      </c>
    </row>
    <row r="105" spans="1:6" ht="33.75" x14ac:dyDescent="0.2">
      <c r="A105" s="34" t="s">
        <v>196</v>
      </c>
      <c r="B105" s="35" t="s">
        <v>29</v>
      </c>
      <c r="C105" s="36" t="s">
        <v>197</v>
      </c>
      <c r="D105" s="37">
        <v>254400</v>
      </c>
      <c r="E105" s="37">
        <v>127200</v>
      </c>
      <c r="F105" s="38">
        <f t="shared" si="1"/>
        <v>127200</v>
      </c>
    </row>
    <row r="106" spans="1:6" ht="33.75" x14ac:dyDescent="0.2">
      <c r="A106" s="34" t="s">
        <v>198</v>
      </c>
      <c r="B106" s="35" t="s">
        <v>29</v>
      </c>
      <c r="C106" s="36" t="s">
        <v>199</v>
      </c>
      <c r="D106" s="37">
        <v>254400</v>
      </c>
      <c r="E106" s="37">
        <v>127200</v>
      </c>
      <c r="F106" s="38">
        <f t="shared" si="1"/>
        <v>127200</v>
      </c>
    </row>
    <row r="107" spans="1:6" x14ac:dyDescent="0.2">
      <c r="A107" s="34" t="s">
        <v>200</v>
      </c>
      <c r="B107" s="35" t="s">
        <v>29</v>
      </c>
      <c r="C107" s="36" t="s">
        <v>201</v>
      </c>
      <c r="D107" s="37">
        <v>27563122.190000001</v>
      </c>
      <c r="E107" s="37">
        <v>16425836.300000001</v>
      </c>
      <c r="F107" s="38">
        <f t="shared" si="1"/>
        <v>11137285.890000001</v>
      </c>
    </row>
    <row r="108" spans="1:6" ht="45" x14ac:dyDescent="0.2">
      <c r="A108" s="34" t="s">
        <v>202</v>
      </c>
      <c r="B108" s="35" t="s">
        <v>29</v>
      </c>
      <c r="C108" s="36" t="s">
        <v>203</v>
      </c>
      <c r="D108" s="37">
        <v>583238.06999999995</v>
      </c>
      <c r="E108" s="37">
        <v>419207.79</v>
      </c>
      <c r="F108" s="38">
        <f t="shared" si="1"/>
        <v>164030.27999999997</v>
      </c>
    </row>
    <row r="109" spans="1:6" ht="45" x14ac:dyDescent="0.2">
      <c r="A109" s="34" t="s">
        <v>204</v>
      </c>
      <c r="B109" s="35" t="s">
        <v>29</v>
      </c>
      <c r="C109" s="36" t="s">
        <v>205</v>
      </c>
      <c r="D109" s="37">
        <v>583238.06999999995</v>
      </c>
      <c r="E109" s="37">
        <v>419207.79</v>
      </c>
      <c r="F109" s="38">
        <f t="shared" si="1"/>
        <v>164030.27999999997</v>
      </c>
    </row>
    <row r="110" spans="1:6" ht="22.5" x14ac:dyDescent="0.2">
      <c r="A110" s="34" t="s">
        <v>206</v>
      </c>
      <c r="B110" s="35" t="s">
        <v>29</v>
      </c>
      <c r="C110" s="36" t="s">
        <v>207</v>
      </c>
      <c r="D110" s="37">
        <v>26979884.120000001</v>
      </c>
      <c r="E110" s="37">
        <v>16006628.51</v>
      </c>
      <c r="F110" s="38">
        <f t="shared" si="1"/>
        <v>10973255.610000001</v>
      </c>
    </row>
    <row r="111" spans="1:6" ht="22.5" x14ac:dyDescent="0.2">
      <c r="A111" s="34" t="s">
        <v>208</v>
      </c>
      <c r="B111" s="35" t="s">
        <v>29</v>
      </c>
      <c r="C111" s="36" t="s">
        <v>209</v>
      </c>
      <c r="D111" s="37">
        <v>26979884.120000001</v>
      </c>
      <c r="E111" s="37">
        <v>16006628.51</v>
      </c>
      <c r="F111" s="38">
        <f t="shared" si="1"/>
        <v>10973255.610000001</v>
      </c>
    </row>
    <row r="112" spans="1:6" ht="45" x14ac:dyDescent="0.2">
      <c r="A112" s="34" t="s">
        <v>210</v>
      </c>
      <c r="B112" s="35" t="s">
        <v>29</v>
      </c>
      <c r="C112" s="36" t="s">
        <v>211</v>
      </c>
      <c r="D112" s="37">
        <v>6293000</v>
      </c>
      <c r="E112" s="37">
        <v>6293000</v>
      </c>
      <c r="F112" s="38" t="str">
        <f t="shared" si="1"/>
        <v>-</v>
      </c>
    </row>
    <row r="113" spans="1:6" ht="146.25" x14ac:dyDescent="0.2">
      <c r="A113" s="39" t="s">
        <v>212</v>
      </c>
      <c r="B113" s="35" t="s">
        <v>29</v>
      </c>
      <c r="C113" s="36" t="s">
        <v>213</v>
      </c>
      <c r="D113" s="37">
        <v>20686884.120000001</v>
      </c>
      <c r="E113" s="37">
        <v>9713628.5099999998</v>
      </c>
      <c r="F113" s="38">
        <f t="shared" si="1"/>
        <v>10973255.610000001</v>
      </c>
    </row>
    <row r="114" spans="1:6" ht="78.75" x14ac:dyDescent="0.2">
      <c r="A114" s="34" t="s">
        <v>214</v>
      </c>
      <c r="B114" s="35" t="s">
        <v>29</v>
      </c>
      <c r="C114" s="36" t="s">
        <v>215</v>
      </c>
      <c r="D114" s="37">
        <v>10399.6</v>
      </c>
      <c r="E114" s="37">
        <v>10399.6</v>
      </c>
      <c r="F114" s="38" t="str">
        <f t="shared" si="1"/>
        <v>-</v>
      </c>
    </row>
    <row r="115" spans="1:6" ht="56.25" x14ac:dyDescent="0.2">
      <c r="A115" s="34" t="s">
        <v>216</v>
      </c>
      <c r="B115" s="35" t="s">
        <v>29</v>
      </c>
      <c r="C115" s="36" t="s">
        <v>217</v>
      </c>
      <c r="D115" s="37">
        <v>10399.6</v>
      </c>
      <c r="E115" s="37">
        <v>10399.6</v>
      </c>
      <c r="F115" s="38" t="str">
        <f t="shared" si="1"/>
        <v>-</v>
      </c>
    </row>
    <row r="116" spans="1:6" ht="56.25" x14ac:dyDescent="0.2">
      <c r="A116" s="34" t="s">
        <v>218</v>
      </c>
      <c r="B116" s="35" t="s">
        <v>29</v>
      </c>
      <c r="C116" s="36" t="s">
        <v>219</v>
      </c>
      <c r="D116" s="37">
        <v>10399.6</v>
      </c>
      <c r="E116" s="37">
        <v>10399.6</v>
      </c>
      <c r="F116" s="38" t="str">
        <f t="shared" si="1"/>
        <v>-</v>
      </c>
    </row>
    <row r="117" spans="1:6" ht="45" x14ac:dyDescent="0.2">
      <c r="A117" s="34" t="s">
        <v>220</v>
      </c>
      <c r="B117" s="35" t="s">
        <v>29</v>
      </c>
      <c r="C117" s="36" t="s">
        <v>221</v>
      </c>
      <c r="D117" s="37">
        <v>10399.6</v>
      </c>
      <c r="E117" s="37">
        <v>10399.6</v>
      </c>
      <c r="F117" s="38" t="str">
        <f t="shared" si="1"/>
        <v>-</v>
      </c>
    </row>
    <row r="118" spans="1:6" ht="33.75" x14ac:dyDescent="0.2">
      <c r="A118" s="34" t="s">
        <v>222</v>
      </c>
      <c r="B118" s="35" t="s">
        <v>29</v>
      </c>
      <c r="C118" s="36" t="s">
        <v>223</v>
      </c>
      <c r="D118" s="37">
        <v>-1085234.46</v>
      </c>
      <c r="E118" s="37">
        <v>-1085234.46</v>
      </c>
      <c r="F118" s="38" t="str">
        <f t="shared" si="1"/>
        <v>-</v>
      </c>
    </row>
    <row r="119" spans="1:6" ht="45" x14ac:dyDescent="0.2">
      <c r="A119" s="34" t="s">
        <v>224</v>
      </c>
      <c r="B119" s="35" t="s">
        <v>29</v>
      </c>
      <c r="C119" s="36" t="s">
        <v>225</v>
      </c>
      <c r="D119" s="37">
        <v>-1085234.46</v>
      </c>
      <c r="E119" s="37">
        <v>-1085234.46</v>
      </c>
      <c r="F119" s="38" t="str">
        <f t="shared" si="1"/>
        <v>-</v>
      </c>
    </row>
    <row r="120" spans="1:6" ht="45" x14ac:dyDescent="0.2">
      <c r="A120" s="34" t="s">
        <v>226</v>
      </c>
      <c r="B120" s="35" t="s">
        <v>29</v>
      </c>
      <c r="C120" s="36" t="s">
        <v>227</v>
      </c>
      <c r="D120" s="37">
        <v>-1085234.46</v>
      </c>
      <c r="E120" s="37">
        <v>-1085234.46</v>
      </c>
      <c r="F120" s="38" t="str">
        <f t="shared" si="1"/>
        <v>-</v>
      </c>
    </row>
    <row r="121" spans="1:6" ht="12.75" customHeight="1" x14ac:dyDescent="0.2">
      <c r="A121" s="40"/>
      <c r="B121" s="41"/>
      <c r="C121" s="41"/>
      <c r="D121" s="42"/>
      <c r="E121" s="42"/>
      <c r="F121" s="42"/>
    </row>
  </sheetData>
  <mergeCells count="12">
    <mergeCell ref="A12:D12"/>
    <mergeCell ref="A3:D3"/>
    <mergeCell ref="A6:D6"/>
    <mergeCell ref="A4:D4"/>
    <mergeCell ref="B8:D8"/>
    <mergeCell ref="B9:D9"/>
    <mergeCell ref="B13:B19"/>
    <mergeCell ref="D13:D19"/>
    <mergeCell ref="C13:C19"/>
    <mergeCell ref="A13:A19"/>
    <mergeCell ref="F13:F19"/>
    <mergeCell ref="E13:E19"/>
  </mergeCells>
  <conditionalFormatting sqref="F25 F23">
    <cfRule type="cellIs" priority="6" stopIfTrue="1" operator="equal">
      <formula>0</formula>
    </cfRule>
  </conditionalFormatting>
  <conditionalFormatting sqref="F32">
    <cfRule type="cellIs" priority="7" stopIfTrue="1" operator="equal">
      <formula>0</formula>
    </cfRule>
  </conditionalFormatting>
  <conditionalFormatting sqref="F30">
    <cfRule type="cellIs" priority="8" stopIfTrue="1" operator="equal">
      <formula>0</formula>
    </cfRule>
  </conditionalFormatting>
  <conditionalFormatting sqref="F29">
    <cfRule type="cellIs" priority="9" stopIfTrue="1" operator="equal">
      <formula>0</formula>
    </cfRule>
  </conditionalFormatting>
  <conditionalFormatting sqref="F42">
    <cfRule type="cellIs" priority="10" stopIfTrue="1" operator="equal">
      <formula>0</formula>
    </cfRule>
  </conditionalFormatting>
  <conditionalFormatting sqref="F25 F23">
    <cfRule type="cellIs" priority="5" stopIfTrue="1" operator="equal">
      <formula>0</formula>
    </cfRule>
  </conditionalFormatting>
  <conditionalFormatting sqref="F32">
    <cfRule type="cellIs" priority="4" stopIfTrue="1" operator="equal">
      <formula>0</formula>
    </cfRule>
  </conditionalFormatting>
  <conditionalFormatting sqref="F30">
    <cfRule type="cellIs" priority="3" stopIfTrue="1" operator="equal">
      <formula>0</formula>
    </cfRule>
  </conditionalFormatting>
  <conditionalFormatting sqref="F29">
    <cfRule type="cellIs" priority="2" stopIfTrue="1" operator="equal">
      <formula>0</formula>
    </cfRule>
  </conditionalFormatting>
  <conditionalFormatting sqref="F42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topLeftCell="A150" workbookViewId="0">
      <selection activeCell="D180" sqref="D18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9.140625" customWidth="1"/>
  </cols>
  <sheetData>
    <row r="2" spans="1:6" ht="15" customHeight="1" x14ac:dyDescent="0.25">
      <c r="A2" s="125" t="s">
        <v>228</v>
      </c>
      <c r="B2" s="125"/>
      <c r="C2" s="125"/>
      <c r="D2" s="125"/>
      <c r="E2" s="1"/>
      <c r="F2" s="13" t="s">
        <v>229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32" t="s">
        <v>19</v>
      </c>
      <c r="B4" s="113" t="s">
        <v>20</v>
      </c>
      <c r="C4" s="130" t="s">
        <v>230</v>
      </c>
      <c r="D4" s="116" t="s">
        <v>22</v>
      </c>
      <c r="E4" s="135" t="s">
        <v>23</v>
      </c>
      <c r="F4" s="122" t="s">
        <v>24</v>
      </c>
    </row>
    <row r="5" spans="1:6" ht="5.45" customHeight="1" x14ac:dyDescent="0.2">
      <c r="A5" s="133"/>
      <c r="B5" s="114"/>
      <c r="C5" s="131"/>
      <c r="D5" s="117"/>
      <c r="E5" s="136"/>
      <c r="F5" s="123"/>
    </row>
    <row r="6" spans="1:6" ht="9.6" customHeight="1" x14ac:dyDescent="0.2">
      <c r="A6" s="133"/>
      <c r="B6" s="114"/>
      <c r="C6" s="131"/>
      <c r="D6" s="117"/>
      <c r="E6" s="136"/>
      <c r="F6" s="123"/>
    </row>
    <row r="7" spans="1:6" ht="6" customHeight="1" x14ac:dyDescent="0.2">
      <c r="A7" s="133"/>
      <c r="B7" s="114"/>
      <c r="C7" s="131"/>
      <c r="D7" s="117"/>
      <c r="E7" s="136"/>
      <c r="F7" s="123"/>
    </row>
    <row r="8" spans="1:6" ht="6.6" customHeight="1" x14ac:dyDescent="0.2">
      <c r="A8" s="133"/>
      <c r="B8" s="114"/>
      <c r="C8" s="131"/>
      <c r="D8" s="117"/>
      <c r="E8" s="136"/>
      <c r="F8" s="123"/>
    </row>
    <row r="9" spans="1:6" ht="10.9" customHeight="1" x14ac:dyDescent="0.2">
      <c r="A9" s="133"/>
      <c r="B9" s="114"/>
      <c r="C9" s="131"/>
      <c r="D9" s="117"/>
      <c r="E9" s="136"/>
      <c r="F9" s="123"/>
    </row>
    <row r="10" spans="1:6" ht="4.1500000000000004" hidden="1" customHeight="1" x14ac:dyDescent="0.2">
      <c r="A10" s="133"/>
      <c r="B10" s="114"/>
      <c r="C10" s="44"/>
      <c r="D10" s="117"/>
      <c r="E10" s="45"/>
      <c r="F10" s="46"/>
    </row>
    <row r="11" spans="1:6" ht="13.15" hidden="1" customHeight="1" x14ac:dyDescent="0.2">
      <c r="A11" s="134"/>
      <c r="B11" s="115"/>
      <c r="C11" s="47"/>
      <c r="D11" s="118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231</v>
      </c>
      <c r="B13" s="52" t="s">
        <v>232</v>
      </c>
      <c r="C13" s="53" t="s">
        <v>233</v>
      </c>
      <c r="D13" s="54">
        <v>91302343.930000007</v>
      </c>
      <c r="E13" s="55">
        <v>27371012.699999999</v>
      </c>
      <c r="F13" s="56">
        <f>IF(OR(D13="-",IF(E13="-",0,E13)&gt;=IF(D13="-",0,D13)),"-",IF(D13="-",0,D13)-IF(E13="-",0,E13))</f>
        <v>63931331.230000004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234</v>
      </c>
      <c r="B15" s="52" t="s">
        <v>232</v>
      </c>
      <c r="C15" s="53" t="s">
        <v>235</v>
      </c>
      <c r="D15" s="54">
        <v>91302343.930000007</v>
      </c>
      <c r="E15" s="55">
        <v>27371012.699999999</v>
      </c>
      <c r="F15" s="56">
        <f t="shared" ref="F15:F46" si="0">IF(OR(D15="-",IF(E15="-",0,E15)&gt;=IF(D15="-",0,D15)),"-",IF(D15="-",0,D15)-IF(E15="-",0,E15))</f>
        <v>63931331.230000004</v>
      </c>
    </row>
    <row r="16" spans="1:6" ht="33.75" x14ac:dyDescent="0.2">
      <c r="A16" s="51" t="s">
        <v>236</v>
      </c>
      <c r="B16" s="52" t="s">
        <v>232</v>
      </c>
      <c r="C16" s="53" t="s">
        <v>237</v>
      </c>
      <c r="D16" s="54">
        <v>91302343.930000007</v>
      </c>
      <c r="E16" s="55">
        <v>27371012.699999999</v>
      </c>
      <c r="F16" s="56">
        <f t="shared" si="0"/>
        <v>63931331.230000004</v>
      </c>
    </row>
    <row r="17" spans="1:6" x14ac:dyDescent="0.2">
      <c r="A17" s="24" t="s">
        <v>238</v>
      </c>
      <c r="B17" s="63" t="s">
        <v>232</v>
      </c>
      <c r="C17" s="26" t="s">
        <v>239</v>
      </c>
      <c r="D17" s="27">
        <v>10565643.27</v>
      </c>
      <c r="E17" s="64">
        <v>4448290.21</v>
      </c>
      <c r="F17" s="65">
        <f t="shared" si="0"/>
        <v>6117353.0599999996</v>
      </c>
    </row>
    <row r="18" spans="1:6" ht="45" x14ac:dyDescent="0.2">
      <c r="A18" s="24" t="s">
        <v>240</v>
      </c>
      <c r="B18" s="63" t="s">
        <v>232</v>
      </c>
      <c r="C18" s="26" t="s">
        <v>241</v>
      </c>
      <c r="D18" s="27">
        <v>8814037.0700000003</v>
      </c>
      <c r="E18" s="64">
        <v>3866404.01</v>
      </c>
      <c r="F18" s="65">
        <f t="shared" si="0"/>
        <v>4947633.0600000005</v>
      </c>
    </row>
    <row r="19" spans="1:6" ht="45" x14ac:dyDescent="0.2">
      <c r="A19" s="24" t="s">
        <v>242</v>
      </c>
      <c r="B19" s="63" t="s">
        <v>232</v>
      </c>
      <c r="C19" s="26" t="s">
        <v>243</v>
      </c>
      <c r="D19" s="27">
        <v>7880757.0700000003</v>
      </c>
      <c r="E19" s="64">
        <v>3399454.01</v>
      </c>
      <c r="F19" s="65">
        <f t="shared" si="0"/>
        <v>4481303.0600000005</v>
      </c>
    </row>
    <row r="20" spans="1:6" ht="22.5" x14ac:dyDescent="0.2">
      <c r="A20" s="24" t="s">
        <v>244</v>
      </c>
      <c r="B20" s="63" t="s">
        <v>232</v>
      </c>
      <c r="C20" s="26" t="s">
        <v>245</v>
      </c>
      <c r="D20" s="27">
        <v>5151642.5</v>
      </c>
      <c r="E20" s="64">
        <v>2286536.31</v>
      </c>
      <c r="F20" s="65">
        <f t="shared" si="0"/>
        <v>2865106.19</v>
      </c>
    </row>
    <row r="21" spans="1:6" ht="33.75" x14ac:dyDescent="0.2">
      <c r="A21" s="24" t="s">
        <v>246</v>
      </c>
      <c r="B21" s="63" t="s">
        <v>232</v>
      </c>
      <c r="C21" s="26" t="s">
        <v>247</v>
      </c>
      <c r="D21" s="27">
        <v>17824</v>
      </c>
      <c r="E21" s="64" t="s">
        <v>44</v>
      </c>
      <c r="F21" s="65">
        <f t="shared" si="0"/>
        <v>17824</v>
      </c>
    </row>
    <row r="22" spans="1:6" ht="33.75" x14ac:dyDescent="0.2">
      <c r="A22" s="24" t="s">
        <v>248</v>
      </c>
      <c r="B22" s="63" t="s">
        <v>232</v>
      </c>
      <c r="C22" s="26" t="s">
        <v>249</v>
      </c>
      <c r="D22" s="27">
        <v>1555796.04</v>
      </c>
      <c r="E22" s="64">
        <v>729454.38</v>
      </c>
      <c r="F22" s="65">
        <f t="shared" si="0"/>
        <v>826341.66</v>
      </c>
    </row>
    <row r="23" spans="1:6" ht="22.5" x14ac:dyDescent="0.2">
      <c r="A23" s="24" t="s">
        <v>250</v>
      </c>
      <c r="B23" s="63" t="s">
        <v>232</v>
      </c>
      <c r="C23" s="26" t="s">
        <v>251</v>
      </c>
      <c r="D23" s="27">
        <v>552777.34</v>
      </c>
      <c r="E23" s="64">
        <v>152194.54</v>
      </c>
      <c r="F23" s="65">
        <f t="shared" si="0"/>
        <v>400582.79999999993</v>
      </c>
    </row>
    <row r="24" spans="1:6" x14ac:dyDescent="0.2">
      <c r="A24" s="24" t="s">
        <v>252</v>
      </c>
      <c r="B24" s="63" t="s">
        <v>232</v>
      </c>
      <c r="C24" s="26" t="s">
        <v>253</v>
      </c>
      <c r="D24" s="27">
        <v>597164.73</v>
      </c>
      <c r="E24" s="64">
        <v>227168.78</v>
      </c>
      <c r="F24" s="65">
        <f t="shared" si="0"/>
        <v>369995.94999999995</v>
      </c>
    </row>
    <row r="25" spans="1:6" x14ac:dyDescent="0.2">
      <c r="A25" s="24" t="s">
        <v>254</v>
      </c>
      <c r="B25" s="63" t="s">
        <v>232</v>
      </c>
      <c r="C25" s="26" t="s">
        <v>255</v>
      </c>
      <c r="D25" s="27">
        <v>4552.46</v>
      </c>
      <c r="E25" s="64">
        <v>4100</v>
      </c>
      <c r="F25" s="65">
        <f t="shared" si="0"/>
        <v>452.46000000000004</v>
      </c>
    </row>
    <row r="26" spans="1:6" x14ac:dyDescent="0.2">
      <c r="A26" s="24" t="s">
        <v>252</v>
      </c>
      <c r="B26" s="63" t="s">
        <v>232</v>
      </c>
      <c r="C26" s="26" t="s">
        <v>256</v>
      </c>
      <c r="D26" s="27">
        <v>1000</v>
      </c>
      <c r="E26" s="64" t="s">
        <v>44</v>
      </c>
      <c r="F26" s="65">
        <f t="shared" si="0"/>
        <v>1000</v>
      </c>
    </row>
    <row r="27" spans="1:6" ht="22.5" x14ac:dyDescent="0.2">
      <c r="A27" s="24" t="s">
        <v>257</v>
      </c>
      <c r="B27" s="63" t="s">
        <v>232</v>
      </c>
      <c r="C27" s="26" t="s">
        <v>258</v>
      </c>
      <c r="D27" s="27">
        <v>933280</v>
      </c>
      <c r="E27" s="64">
        <v>466950</v>
      </c>
      <c r="F27" s="65">
        <f t="shared" si="0"/>
        <v>466330</v>
      </c>
    </row>
    <row r="28" spans="1:6" x14ac:dyDescent="0.2">
      <c r="A28" s="24" t="s">
        <v>200</v>
      </c>
      <c r="B28" s="63" t="s">
        <v>232</v>
      </c>
      <c r="C28" s="26" t="s">
        <v>259</v>
      </c>
      <c r="D28" s="27">
        <v>791900</v>
      </c>
      <c r="E28" s="64">
        <v>396000</v>
      </c>
      <c r="F28" s="65">
        <f t="shared" si="0"/>
        <v>395900</v>
      </c>
    </row>
    <row r="29" spans="1:6" x14ac:dyDescent="0.2">
      <c r="A29" s="24" t="s">
        <v>200</v>
      </c>
      <c r="B29" s="63" t="s">
        <v>232</v>
      </c>
      <c r="C29" s="26" t="s">
        <v>260</v>
      </c>
      <c r="D29" s="27">
        <v>113100</v>
      </c>
      <c r="E29" s="64">
        <v>56550</v>
      </c>
      <c r="F29" s="65">
        <f t="shared" si="0"/>
        <v>56550</v>
      </c>
    </row>
    <row r="30" spans="1:6" x14ac:dyDescent="0.2">
      <c r="A30" s="24" t="s">
        <v>200</v>
      </c>
      <c r="B30" s="63" t="s">
        <v>232</v>
      </c>
      <c r="C30" s="26" t="s">
        <v>261</v>
      </c>
      <c r="D30" s="27">
        <v>28280</v>
      </c>
      <c r="E30" s="64">
        <v>14400</v>
      </c>
      <c r="F30" s="65">
        <f t="shared" si="0"/>
        <v>13880</v>
      </c>
    </row>
    <row r="31" spans="1:6" ht="33.75" x14ac:dyDescent="0.2">
      <c r="A31" s="24" t="s">
        <v>262</v>
      </c>
      <c r="B31" s="63" t="s">
        <v>232</v>
      </c>
      <c r="C31" s="26" t="s">
        <v>263</v>
      </c>
      <c r="D31" s="27">
        <v>848900</v>
      </c>
      <c r="E31" s="64">
        <v>524200</v>
      </c>
      <c r="F31" s="65">
        <f t="shared" si="0"/>
        <v>324700</v>
      </c>
    </row>
    <row r="32" spans="1:6" ht="22.5" x14ac:dyDescent="0.2">
      <c r="A32" s="24" t="s">
        <v>257</v>
      </c>
      <c r="B32" s="63" t="s">
        <v>232</v>
      </c>
      <c r="C32" s="26" t="s">
        <v>264</v>
      </c>
      <c r="D32" s="27">
        <v>848900</v>
      </c>
      <c r="E32" s="64">
        <v>524200</v>
      </c>
      <c r="F32" s="65">
        <f t="shared" si="0"/>
        <v>324700</v>
      </c>
    </row>
    <row r="33" spans="1:6" x14ac:dyDescent="0.2">
      <c r="A33" s="24" t="s">
        <v>200</v>
      </c>
      <c r="B33" s="63" t="s">
        <v>232</v>
      </c>
      <c r="C33" s="26" t="s">
        <v>265</v>
      </c>
      <c r="D33" s="27">
        <v>649900</v>
      </c>
      <c r="E33" s="64">
        <v>325200</v>
      </c>
      <c r="F33" s="65">
        <f t="shared" si="0"/>
        <v>324700</v>
      </c>
    </row>
    <row r="34" spans="1:6" x14ac:dyDescent="0.2">
      <c r="A34" s="24" t="s">
        <v>200</v>
      </c>
      <c r="B34" s="63" t="s">
        <v>232</v>
      </c>
      <c r="C34" s="26" t="s">
        <v>266</v>
      </c>
      <c r="D34" s="27">
        <v>199000</v>
      </c>
      <c r="E34" s="64">
        <v>199000</v>
      </c>
      <c r="F34" s="65" t="str">
        <f t="shared" si="0"/>
        <v>-</v>
      </c>
    </row>
    <row r="35" spans="1:6" x14ac:dyDescent="0.2">
      <c r="A35" s="24" t="s">
        <v>267</v>
      </c>
      <c r="B35" s="63" t="s">
        <v>232</v>
      </c>
      <c r="C35" s="26" t="s">
        <v>268</v>
      </c>
      <c r="D35" s="27">
        <v>50000</v>
      </c>
      <c r="E35" s="64" t="s">
        <v>44</v>
      </c>
      <c r="F35" s="65">
        <f t="shared" si="0"/>
        <v>50000</v>
      </c>
    </row>
    <row r="36" spans="1:6" ht="33.75" x14ac:dyDescent="0.2">
      <c r="A36" s="24" t="s">
        <v>269</v>
      </c>
      <c r="B36" s="63" t="s">
        <v>232</v>
      </c>
      <c r="C36" s="26" t="s">
        <v>270</v>
      </c>
      <c r="D36" s="27">
        <v>50000</v>
      </c>
      <c r="E36" s="64" t="s">
        <v>44</v>
      </c>
      <c r="F36" s="65">
        <f t="shared" si="0"/>
        <v>50000</v>
      </c>
    </row>
    <row r="37" spans="1:6" x14ac:dyDescent="0.2">
      <c r="A37" s="24" t="s">
        <v>271</v>
      </c>
      <c r="B37" s="63" t="s">
        <v>232</v>
      </c>
      <c r="C37" s="26" t="s">
        <v>272</v>
      </c>
      <c r="D37" s="27">
        <v>50000</v>
      </c>
      <c r="E37" s="64" t="s">
        <v>44</v>
      </c>
      <c r="F37" s="65">
        <f t="shared" si="0"/>
        <v>50000</v>
      </c>
    </row>
    <row r="38" spans="1:6" x14ac:dyDescent="0.2">
      <c r="A38" s="24" t="s">
        <v>273</v>
      </c>
      <c r="B38" s="63" t="s">
        <v>232</v>
      </c>
      <c r="C38" s="26" t="s">
        <v>274</v>
      </c>
      <c r="D38" s="27">
        <v>852706.2</v>
      </c>
      <c r="E38" s="64">
        <v>57686.2</v>
      </c>
      <c r="F38" s="65">
        <f t="shared" si="0"/>
        <v>795020</v>
      </c>
    </row>
    <row r="39" spans="1:6" ht="33.75" x14ac:dyDescent="0.2">
      <c r="A39" s="24" t="s">
        <v>269</v>
      </c>
      <c r="B39" s="63" t="s">
        <v>232</v>
      </c>
      <c r="C39" s="26" t="s">
        <v>275</v>
      </c>
      <c r="D39" s="27">
        <v>599706.19999999995</v>
      </c>
      <c r="E39" s="64">
        <v>47686.2</v>
      </c>
      <c r="F39" s="65">
        <f t="shared" si="0"/>
        <v>552020</v>
      </c>
    </row>
    <row r="40" spans="1:6" x14ac:dyDescent="0.2">
      <c r="A40" s="24" t="s">
        <v>254</v>
      </c>
      <c r="B40" s="63" t="s">
        <v>232</v>
      </c>
      <c r="C40" s="26" t="s">
        <v>276</v>
      </c>
      <c r="D40" s="27">
        <v>10463.200000000001</v>
      </c>
      <c r="E40" s="64">
        <v>10463.200000000001</v>
      </c>
      <c r="F40" s="65" t="str">
        <f t="shared" si="0"/>
        <v>-</v>
      </c>
    </row>
    <row r="41" spans="1:6" x14ac:dyDescent="0.2">
      <c r="A41" s="24" t="s">
        <v>252</v>
      </c>
      <c r="B41" s="63" t="s">
        <v>232</v>
      </c>
      <c r="C41" s="26" t="s">
        <v>277</v>
      </c>
      <c r="D41" s="27">
        <v>35520</v>
      </c>
      <c r="E41" s="64" t="s">
        <v>44</v>
      </c>
      <c r="F41" s="65">
        <f t="shared" si="0"/>
        <v>35520</v>
      </c>
    </row>
    <row r="42" spans="1:6" x14ac:dyDescent="0.2">
      <c r="A42" s="24" t="s">
        <v>252</v>
      </c>
      <c r="B42" s="63" t="s">
        <v>232</v>
      </c>
      <c r="C42" s="26" t="s">
        <v>278</v>
      </c>
      <c r="D42" s="27">
        <v>510000</v>
      </c>
      <c r="E42" s="64" t="s">
        <v>44</v>
      </c>
      <c r="F42" s="65">
        <f t="shared" si="0"/>
        <v>510000</v>
      </c>
    </row>
    <row r="43" spans="1:6" x14ac:dyDescent="0.2">
      <c r="A43" s="24" t="s">
        <v>252</v>
      </c>
      <c r="B43" s="63" t="s">
        <v>232</v>
      </c>
      <c r="C43" s="26" t="s">
        <v>279</v>
      </c>
      <c r="D43" s="27">
        <v>36500</v>
      </c>
      <c r="E43" s="64">
        <v>30000</v>
      </c>
      <c r="F43" s="65">
        <f t="shared" si="0"/>
        <v>6500</v>
      </c>
    </row>
    <row r="44" spans="1:6" ht="22.5" x14ac:dyDescent="0.2">
      <c r="A44" s="24" t="s">
        <v>280</v>
      </c>
      <c r="B44" s="63" t="s">
        <v>232</v>
      </c>
      <c r="C44" s="26" t="s">
        <v>281</v>
      </c>
      <c r="D44" s="27">
        <v>7223</v>
      </c>
      <c r="E44" s="64">
        <v>7223</v>
      </c>
      <c r="F44" s="65" t="str">
        <f t="shared" si="0"/>
        <v>-</v>
      </c>
    </row>
    <row r="45" spans="1:6" ht="33.75" x14ac:dyDescent="0.2">
      <c r="A45" s="24" t="s">
        <v>282</v>
      </c>
      <c r="B45" s="63" t="s">
        <v>232</v>
      </c>
      <c r="C45" s="26" t="s">
        <v>283</v>
      </c>
      <c r="D45" s="27">
        <v>185000</v>
      </c>
      <c r="E45" s="64" t="s">
        <v>44</v>
      </c>
      <c r="F45" s="65">
        <f t="shared" si="0"/>
        <v>185000</v>
      </c>
    </row>
    <row r="46" spans="1:6" x14ac:dyDescent="0.2">
      <c r="A46" s="24" t="s">
        <v>252</v>
      </c>
      <c r="B46" s="63" t="s">
        <v>232</v>
      </c>
      <c r="C46" s="26" t="s">
        <v>284</v>
      </c>
      <c r="D46" s="27">
        <v>185000</v>
      </c>
      <c r="E46" s="64" t="s">
        <v>44</v>
      </c>
      <c r="F46" s="65">
        <f t="shared" si="0"/>
        <v>185000</v>
      </c>
    </row>
    <row r="47" spans="1:6" ht="22.5" x14ac:dyDescent="0.2">
      <c r="A47" s="24" t="s">
        <v>285</v>
      </c>
      <c r="B47" s="63" t="s">
        <v>232</v>
      </c>
      <c r="C47" s="26" t="s">
        <v>286</v>
      </c>
      <c r="D47" s="27">
        <v>44000</v>
      </c>
      <c r="E47" s="64" t="s">
        <v>44</v>
      </c>
      <c r="F47" s="65">
        <f t="shared" ref="F47:F78" si="1">IF(OR(D47="-",IF(E47="-",0,E47)&gt;=IF(D47="-",0,D47)),"-",IF(D47="-",0,D47)-IF(E47="-",0,E47))</f>
        <v>44000</v>
      </c>
    </row>
    <row r="48" spans="1:6" x14ac:dyDescent="0.2">
      <c r="A48" s="24" t="s">
        <v>252</v>
      </c>
      <c r="B48" s="63" t="s">
        <v>232</v>
      </c>
      <c r="C48" s="26" t="s">
        <v>287</v>
      </c>
      <c r="D48" s="27">
        <v>44000</v>
      </c>
      <c r="E48" s="64" t="s">
        <v>44</v>
      </c>
      <c r="F48" s="65">
        <f t="shared" si="1"/>
        <v>44000</v>
      </c>
    </row>
    <row r="49" spans="1:6" ht="22.5" x14ac:dyDescent="0.2">
      <c r="A49" s="24" t="s">
        <v>288</v>
      </c>
      <c r="B49" s="63" t="s">
        <v>232</v>
      </c>
      <c r="C49" s="26" t="s">
        <v>289</v>
      </c>
      <c r="D49" s="27">
        <v>24000</v>
      </c>
      <c r="E49" s="64">
        <v>10000</v>
      </c>
      <c r="F49" s="65">
        <f t="shared" si="1"/>
        <v>14000</v>
      </c>
    </row>
    <row r="50" spans="1:6" x14ac:dyDescent="0.2">
      <c r="A50" s="24" t="s">
        <v>252</v>
      </c>
      <c r="B50" s="63" t="s">
        <v>232</v>
      </c>
      <c r="C50" s="26" t="s">
        <v>290</v>
      </c>
      <c r="D50" s="27">
        <v>24000</v>
      </c>
      <c r="E50" s="64">
        <v>10000</v>
      </c>
      <c r="F50" s="65">
        <f t="shared" si="1"/>
        <v>14000</v>
      </c>
    </row>
    <row r="51" spans="1:6" x14ac:dyDescent="0.2">
      <c r="A51" s="24" t="s">
        <v>291</v>
      </c>
      <c r="B51" s="63" t="s">
        <v>232</v>
      </c>
      <c r="C51" s="26" t="s">
        <v>292</v>
      </c>
      <c r="D51" s="27">
        <v>254400</v>
      </c>
      <c r="E51" s="64">
        <v>116997.72</v>
      </c>
      <c r="F51" s="65">
        <f t="shared" si="1"/>
        <v>137402.28</v>
      </c>
    </row>
    <row r="52" spans="1:6" x14ac:dyDescent="0.2">
      <c r="A52" s="24" t="s">
        <v>293</v>
      </c>
      <c r="B52" s="63" t="s">
        <v>232</v>
      </c>
      <c r="C52" s="26" t="s">
        <v>294</v>
      </c>
      <c r="D52" s="27">
        <v>254400</v>
      </c>
      <c r="E52" s="64">
        <v>116997.72</v>
      </c>
      <c r="F52" s="65">
        <f t="shared" si="1"/>
        <v>137402.28</v>
      </c>
    </row>
    <row r="53" spans="1:6" ht="33.75" x14ac:dyDescent="0.2">
      <c r="A53" s="24" t="s">
        <v>282</v>
      </c>
      <c r="B53" s="63" t="s">
        <v>232</v>
      </c>
      <c r="C53" s="26" t="s">
        <v>295</v>
      </c>
      <c r="D53" s="27">
        <v>254400</v>
      </c>
      <c r="E53" s="64">
        <v>116997.72</v>
      </c>
      <c r="F53" s="65">
        <f t="shared" si="1"/>
        <v>137402.28</v>
      </c>
    </row>
    <row r="54" spans="1:6" ht="22.5" x14ac:dyDescent="0.2">
      <c r="A54" s="24" t="s">
        <v>244</v>
      </c>
      <c r="B54" s="63" t="s">
        <v>232</v>
      </c>
      <c r="C54" s="26" t="s">
        <v>296</v>
      </c>
      <c r="D54" s="27">
        <v>180972.4</v>
      </c>
      <c r="E54" s="64">
        <v>89860</v>
      </c>
      <c r="F54" s="65">
        <f t="shared" si="1"/>
        <v>91112.4</v>
      </c>
    </row>
    <row r="55" spans="1:6" ht="33.75" x14ac:dyDescent="0.2">
      <c r="A55" s="24" t="s">
        <v>248</v>
      </c>
      <c r="B55" s="63" t="s">
        <v>232</v>
      </c>
      <c r="C55" s="26" t="s">
        <v>297</v>
      </c>
      <c r="D55" s="27">
        <v>54653.599999999999</v>
      </c>
      <c r="E55" s="64">
        <v>27137.72</v>
      </c>
      <c r="F55" s="65">
        <f t="shared" si="1"/>
        <v>27515.879999999997</v>
      </c>
    </row>
    <row r="56" spans="1:6" ht="22.5" x14ac:dyDescent="0.2">
      <c r="A56" s="24" t="s">
        <v>250</v>
      </c>
      <c r="B56" s="63" t="s">
        <v>232</v>
      </c>
      <c r="C56" s="26" t="s">
        <v>298</v>
      </c>
      <c r="D56" s="27">
        <v>3629</v>
      </c>
      <c r="E56" s="64" t="s">
        <v>44</v>
      </c>
      <c r="F56" s="65">
        <f t="shared" si="1"/>
        <v>3629</v>
      </c>
    </row>
    <row r="57" spans="1:6" x14ac:dyDescent="0.2">
      <c r="A57" s="24" t="s">
        <v>252</v>
      </c>
      <c r="B57" s="63" t="s">
        <v>232</v>
      </c>
      <c r="C57" s="26" t="s">
        <v>299</v>
      </c>
      <c r="D57" s="27">
        <v>15145</v>
      </c>
      <c r="E57" s="64" t="s">
        <v>44</v>
      </c>
      <c r="F57" s="65">
        <f t="shared" si="1"/>
        <v>15145</v>
      </c>
    </row>
    <row r="58" spans="1:6" ht="22.5" x14ac:dyDescent="0.2">
      <c r="A58" s="24" t="s">
        <v>300</v>
      </c>
      <c r="B58" s="63" t="s">
        <v>232</v>
      </c>
      <c r="C58" s="26" t="s">
        <v>301</v>
      </c>
      <c r="D58" s="27">
        <v>186600</v>
      </c>
      <c r="E58" s="64">
        <v>93300</v>
      </c>
      <c r="F58" s="65">
        <f t="shared" si="1"/>
        <v>93300</v>
      </c>
    </row>
    <row r="59" spans="1:6" ht="33.75" x14ac:dyDescent="0.2">
      <c r="A59" s="24" t="s">
        <v>302</v>
      </c>
      <c r="B59" s="63" t="s">
        <v>232</v>
      </c>
      <c r="C59" s="26" t="s">
        <v>303</v>
      </c>
      <c r="D59" s="27">
        <v>186600</v>
      </c>
      <c r="E59" s="64">
        <v>93300</v>
      </c>
      <c r="F59" s="65">
        <f t="shared" si="1"/>
        <v>93300</v>
      </c>
    </row>
    <row r="60" spans="1:6" ht="56.25" x14ac:dyDescent="0.2">
      <c r="A60" s="24" t="s">
        <v>304</v>
      </c>
      <c r="B60" s="63" t="s">
        <v>232</v>
      </c>
      <c r="C60" s="26" t="s">
        <v>305</v>
      </c>
      <c r="D60" s="27">
        <v>186600</v>
      </c>
      <c r="E60" s="64">
        <v>93300</v>
      </c>
      <c r="F60" s="65">
        <f t="shared" si="1"/>
        <v>93300</v>
      </c>
    </row>
    <row r="61" spans="1:6" x14ac:dyDescent="0.2">
      <c r="A61" s="24" t="s">
        <v>200</v>
      </c>
      <c r="B61" s="63" t="s">
        <v>232</v>
      </c>
      <c r="C61" s="26" t="s">
        <v>306</v>
      </c>
      <c r="D61" s="27">
        <v>186600</v>
      </c>
      <c r="E61" s="64">
        <v>93300</v>
      </c>
      <c r="F61" s="65">
        <f t="shared" si="1"/>
        <v>93300</v>
      </c>
    </row>
    <row r="62" spans="1:6" x14ac:dyDescent="0.2">
      <c r="A62" s="24" t="s">
        <v>307</v>
      </c>
      <c r="B62" s="63" t="s">
        <v>232</v>
      </c>
      <c r="C62" s="26" t="s">
        <v>308</v>
      </c>
      <c r="D62" s="27">
        <v>10863479.640000001</v>
      </c>
      <c r="E62" s="64">
        <v>3473764.95</v>
      </c>
      <c r="F62" s="65">
        <f t="shared" si="1"/>
        <v>7389714.6900000004</v>
      </c>
    </row>
    <row r="63" spans="1:6" x14ac:dyDescent="0.2">
      <c r="A63" s="24" t="s">
        <v>309</v>
      </c>
      <c r="B63" s="63" t="s">
        <v>232</v>
      </c>
      <c r="C63" s="26" t="s">
        <v>310</v>
      </c>
      <c r="D63" s="27">
        <v>1961888.51</v>
      </c>
      <c r="E63" s="64">
        <v>984000</v>
      </c>
      <c r="F63" s="65">
        <f t="shared" si="1"/>
        <v>977888.51</v>
      </c>
    </row>
    <row r="64" spans="1:6" ht="22.5" x14ac:dyDescent="0.2">
      <c r="A64" s="24" t="s">
        <v>257</v>
      </c>
      <c r="B64" s="63" t="s">
        <v>232</v>
      </c>
      <c r="C64" s="26" t="s">
        <v>311</v>
      </c>
      <c r="D64" s="27">
        <v>1961888.51</v>
      </c>
      <c r="E64" s="64">
        <v>984000</v>
      </c>
      <c r="F64" s="65">
        <f t="shared" si="1"/>
        <v>977888.51</v>
      </c>
    </row>
    <row r="65" spans="1:6" x14ac:dyDescent="0.2">
      <c r="A65" s="24" t="s">
        <v>200</v>
      </c>
      <c r="B65" s="63" t="s">
        <v>232</v>
      </c>
      <c r="C65" s="26" t="s">
        <v>312</v>
      </c>
      <c r="D65" s="27">
        <v>1961888.51</v>
      </c>
      <c r="E65" s="64">
        <v>984000</v>
      </c>
      <c r="F65" s="65">
        <f t="shared" si="1"/>
        <v>977888.51</v>
      </c>
    </row>
    <row r="66" spans="1:6" x14ac:dyDescent="0.2">
      <c r="A66" s="24" t="s">
        <v>313</v>
      </c>
      <c r="B66" s="63" t="s">
        <v>232</v>
      </c>
      <c r="C66" s="26" t="s">
        <v>314</v>
      </c>
      <c r="D66" s="27">
        <v>8091591.1299999999</v>
      </c>
      <c r="E66" s="64">
        <v>2489764.9500000002</v>
      </c>
      <c r="F66" s="65">
        <f t="shared" si="1"/>
        <v>5601826.1799999997</v>
      </c>
    </row>
    <row r="67" spans="1:6" ht="33.75" x14ac:dyDescent="0.2">
      <c r="A67" s="24" t="s">
        <v>315</v>
      </c>
      <c r="B67" s="63" t="s">
        <v>232</v>
      </c>
      <c r="C67" s="26" t="s">
        <v>316</v>
      </c>
      <c r="D67" s="27">
        <v>2890740</v>
      </c>
      <c r="E67" s="64">
        <v>1894366.46</v>
      </c>
      <c r="F67" s="65">
        <f t="shared" si="1"/>
        <v>996373.54</v>
      </c>
    </row>
    <row r="68" spans="1:6" x14ac:dyDescent="0.2">
      <c r="A68" s="24" t="s">
        <v>252</v>
      </c>
      <c r="B68" s="63" t="s">
        <v>232</v>
      </c>
      <c r="C68" s="26" t="s">
        <v>317</v>
      </c>
      <c r="D68" s="27">
        <v>2890740</v>
      </c>
      <c r="E68" s="64">
        <v>1894366.46</v>
      </c>
      <c r="F68" s="65">
        <f t="shared" si="1"/>
        <v>996373.54</v>
      </c>
    </row>
    <row r="69" spans="1:6" ht="67.5" x14ac:dyDescent="0.2">
      <c r="A69" s="66" t="s">
        <v>318</v>
      </c>
      <c r="B69" s="63" t="s">
        <v>232</v>
      </c>
      <c r="C69" s="26" t="s">
        <v>319</v>
      </c>
      <c r="D69" s="27">
        <v>565666.97</v>
      </c>
      <c r="E69" s="64">
        <v>41530.33</v>
      </c>
      <c r="F69" s="65">
        <f t="shared" si="1"/>
        <v>524136.63999999996</v>
      </c>
    </row>
    <row r="70" spans="1:6" x14ac:dyDescent="0.2">
      <c r="A70" s="24" t="s">
        <v>252</v>
      </c>
      <c r="B70" s="63" t="s">
        <v>232</v>
      </c>
      <c r="C70" s="26" t="s">
        <v>320</v>
      </c>
      <c r="D70" s="27">
        <v>324663.48</v>
      </c>
      <c r="E70" s="64">
        <v>24778.240000000002</v>
      </c>
      <c r="F70" s="65">
        <f t="shared" si="1"/>
        <v>299885.24</v>
      </c>
    </row>
    <row r="71" spans="1:6" x14ac:dyDescent="0.2">
      <c r="A71" s="24" t="s">
        <v>252</v>
      </c>
      <c r="B71" s="63" t="s">
        <v>232</v>
      </c>
      <c r="C71" s="26" t="s">
        <v>321</v>
      </c>
      <c r="D71" s="27">
        <v>241003.49</v>
      </c>
      <c r="E71" s="64">
        <v>16752.09</v>
      </c>
      <c r="F71" s="65">
        <f t="shared" si="1"/>
        <v>224251.4</v>
      </c>
    </row>
    <row r="72" spans="1:6" ht="45" x14ac:dyDescent="0.2">
      <c r="A72" s="24" t="s">
        <v>322</v>
      </c>
      <c r="B72" s="63" t="s">
        <v>232</v>
      </c>
      <c r="C72" s="26" t="s">
        <v>323</v>
      </c>
      <c r="D72" s="27">
        <v>2512161</v>
      </c>
      <c r="E72" s="64">
        <v>553868.16</v>
      </c>
      <c r="F72" s="65">
        <f t="shared" si="1"/>
        <v>1958292.8399999999</v>
      </c>
    </row>
    <row r="73" spans="1:6" x14ac:dyDescent="0.2">
      <c r="A73" s="24" t="s">
        <v>200</v>
      </c>
      <c r="B73" s="63" t="s">
        <v>232</v>
      </c>
      <c r="C73" s="26" t="s">
        <v>324</v>
      </c>
      <c r="D73" s="27">
        <v>42161</v>
      </c>
      <c r="E73" s="64">
        <v>29087</v>
      </c>
      <c r="F73" s="65">
        <f t="shared" si="1"/>
        <v>13074</v>
      </c>
    </row>
    <row r="74" spans="1:6" x14ac:dyDescent="0.2">
      <c r="A74" s="24" t="s">
        <v>200</v>
      </c>
      <c r="B74" s="63" t="s">
        <v>232</v>
      </c>
      <c r="C74" s="26" t="s">
        <v>325</v>
      </c>
      <c r="D74" s="27">
        <v>1851000</v>
      </c>
      <c r="E74" s="64" t="s">
        <v>44</v>
      </c>
      <c r="F74" s="65">
        <f t="shared" si="1"/>
        <v>1851000</v>
      </c>
    </row>
    <row r="75" spans="1:6" x14ac:dyDescent="0.2">
      <c r="A75" s="24" t="s">
        <v>200</v>
      </c>
      <c r="B75" s="63" t="s">
        <v>232</v>
      </c>
      <c r="C75" s="26" t="s">
        <v>326</v>
      </c>
      <c r="D75" s="27">
        <v>619000</v>
      </c>
      <c r="E75" s="64">
        <v>524781.16</v>
      </c>
      <c r="F75" s="65">
        <f t="shared" si="1"/>
        <v>94218.839999999967</v>
      </c>
    </row>
    <row r="76" spans="1:6" ht="33.75" x14ac:dyDescent="0.2">
      <c r="A76" s="24" t="s">
        <v>327</v>
      </c>
      <c r="B76" s="63" t="s">
        <v>232</v>
      </c>
      <c r="C76" s="26" t="s">
        <v>328</v>
      </c>
      <c r="D76" s="27">
        <v>1122556.53</v>
      </c>
      <c r="E76" s="64" t="s">
        <v>44</v>
      </c>
      <c r="F76" s="65">
        <f t="shared" si="1"/>
        <v>1122556.53</v>
      </c>
    </row>
    <row r="77" spans="1:6" x14ac:dyDescent="0.2">
      <c r="A77" s="24" t="s">
        <v>252</v>
      </c>
      <c r="B77" s="63" t="s">
        <v>232</v>
      </c>
      <c r="C77" s="26" t="s">
        <v>329</v>
      </c>
      <c r="D77" s="27">
        <v>13711</v>
      </c>
      <c r="E77" s="64" t="s">
        <v>44</v>
      </c>
      <c r="F77" s="65">
        <f t="shared" si="1"/>
        <v>13711</v>
      </c>
    </row>
    <row r="78" spans="1:6" x14ac:dyDescent="0.2">
      <c r="A78" s="24" t="s">
        <v>252</v>
      </c>
      <c r="B78" s="63" t="s">
        <v>232</v>
      </c>
      <c r="C78" s="26" t="s">
        <v>330</v>
      </c>
      <c r="D78" s="27">
        <v>1056043.3700000001</v>
      </c>
      <c r="E78" s="64" t="s">
        <v>44</v>
      </c>
      <c r="F78" s="65">
        <f t="shared" si="1"/>
        <v>1056043.3700000001</v>
      </c>
    </row>
    <row r="79" spans="1:6" x14ac:dyDescent="0.2">
      <c r="A79" s="24" t="s">
        <v>252</v>
      </c>
      <c r="B79" s="63" t="s">
        <v>232</v>
      </c>
      <c r="C79" s="26" t="s">
        <v>331</v>
      </c>
      <c r="D79" s="27">
        <v>52802.16</v>
      </c>
      <c r="E79" s="64" t="s">
        <v>44</v>
      </c>
      <c r="F79" s="65">
        <f t="shared" ref="F79:F110" si="2">IF(OR(D79="-",IF(E79="-",0,E79)&gt;=IF(D79="-",0,D79)),"-",IF(D79="-",0,D79)-IF(E79="-",0,E79))</f>
        <v>52802.16</v>
      </c>
    </row>
    <row r="80" spans="1:6" ht="45" x14ac:dyDescent="0.2">
      <c r="A80" s="24" t="s">
        <v>332</v>
      </c>
      <c r="B80" s="63" t="s">
        <v>232</v>
      </c>
      <c r="C80" s="26" t="s">
        <v>333</v>
      </c>
      <c r="D80" s="27">
        <v>1000466.63</v>
      </c>
      <c r="E80" s="64" t="s">
        <v>44</v>
      </c>
      <c r="F80" s="65">
        <f t="shared" si="2"/>
        <v>1000466.63</v>
      </c>
    </row>
    <row r="81" spans="1:6" x14ac:dyDescent="0.2">
      <c r="A81" s="24" t="s">
        <v>252</v>
      </c>
      <c r="B81" s="63" t="s">
        <v>232</v>
      </c>
      <c r="C81" s="26" t="s">
        <v>334</v>
      </c>
      <c r="D81" s="27">
        <v>17032</v>
      </c>
      <c r="E81" s="64" t="s">
        <v>44</v>
      </c>
      <c r="F81" s="65">
        <f t="shared" si="2"/>
        <v>17032</v>
      </c>
    </row>
    <row r="82" spans="1:6" x14ac:dyDescent="0.2">
      <c r="A82" s="24" t="s">
        <v>252</v>
      </c>
      <c r="B82" s="63" t="s">
        <v>232</v>
      </c>
      <c r="C82" s="26" t="s">
        <v>335</v>
      </c>
      <c r="D82" s="27">
        <v>882625.13</v>
      </c>
      <c r="E82" s="64" t="s">
        <v>44</v>
      </c>
      <c r="F82" s="65">
        <f t="shared" si="2"/>
        <v>882625.13</v>
      </c>
    </row>
    <row r="83" spans="1:6" x14ac:dyDescent="0.2">
      <c r="A83" s="24" t="s">
        <v>252</v>
      </c>
      <c r="B83" s="63" t="s">
        <v>232</v>
      </c>
      <c r="C83" s="26" t="s">
        <v>336</v>
      </c>
      <c r="D83" s="27">
        <v>100809.5</v>
      </c>
      <c r="E83" s="64" t="s">
        <v>44</v>
      </c>
      <c r="F83" s="65">
        <f t="shared" si="2"/>
        <v>100809.5</v>
      </c>
    </row>
    <row r="84" spans="1:6" x14ac:dyDescent="0.2">
      <c r="A84" s="24" t="s">
        <v>337</v>
      </c>
      <c r="B84" s="63" t="s">
        <v>232</v>
      </c>
      <c r="C84" s="26" t="s">
        <v>338</v>
      </c>
      <c r="D84" s="27">
        <v>810000</v>
      </c>
      <c r="E84" s="64" t="s">
        <v>44</v>
      </c>
      <c r="F84" s="65">
        <f t="shared" si="2"/>
        <v>810000</v>
      </c>
    </row>
    <row r="85" spans="1:6" ht="33.75" x14ac:dyDescent="0.2">
      <c r="A85" s="24" t="s">
        <v>282</v>
      </c>
      <c r="B85" s="63" t="s">
        <v>232</v>
      </c>
      <c r="C85" s="26" t="s">
        <v>339</v>
      </c>
      <c r="D85" s="27">
        <v>810000</v>
      </c>
      <c r="E85" s="64" t="s">
        <v>44</v>
      </c>
      <c r="F85" s="65">
        <f t="shared" si="2"/>
        <v>810000</v>
      </c>
    </row>
    <row r="86" spans="1:6" x14ac:dyDescent="0.2">
      <c r="A86" s="24" t="s">
        <v>252</v>
      </c>
      <c r="B86" s="63" t="s">
        <v>232</v>
      </c>
      <c r="C86" s="26" t="s">
        <v>340</v>
      </c>
      <c r="D86" s="27">
        <v>810000</v>
      </c>
      <c r="E86" s="64" t="s">
        <v>44</v>
      </c>
      <c r="F86" s="65">
        <f t="shared" si="2"/>
        <v>810000</v>
      </c>
    </row>
    <row r="87" spans="1:6" x14ac:dyDescent="0.2">
      <c r="A87" s="24" t="s">
        <v>341</v>
      </c>
      <c r="B87" s="63" t="s">
        <v>232</v>
      </c>
      <c r="C87" s="26" t="s">
        <v>342</v>
      </c>
      <c r="D87" s="27">
        <v>47783257.399999999</v>
      </c>
      <c r="E87" s="64">
        <v>9698032.0899999999</v>
      </c>
      <c r="F87" s="65">
        <f t="shared" si="2"/>
        <v>38085225.310000002</v>
      </c>
    </row>
    <row r="88" spans="1:6" x14ac:dyDescent="0.2">
      <c r="A88" s="24" t="s">
        <v>343</v>
      </c>
      <c r="B88" s="63" t="s">
        <v>232</v>
      </c>
      <c r="C88" s="26" t="s">
        <v>344</v>
      </c>
      <c r="D88" s="27">
        <v>414180</v>
      </c>
      <c r="E88" s="64">
        <v>160764.53</v>
      </c>
      <c r="F88" s="65">
        <f t="shared" si="2"/>
        <v>253415.47</v>
      </c>
    </row>
    <row r="89" spans="1:6" ht="45" x14ac:dyDescent="0.2">
      <c r="A89" s="24" t="s">
        <v>345</v>
      </c>
      <c r="B89" s="63" t="s">
        <v>232</v>
      </c>
      <c r="C89" s="26" t="s">
        <v>346</v>
      </c>
      <c r="D89" s="27">
        <v>414180</v>
      </c>
      <c r="E89" s="64">
        <v>160764.53</v>
      </c>
      <c r="F89" s="65">
        <f t="shared" si="2"/>
        <v>253415.47</v>
      </c>
    </row>
    <row r="90" spans="1:6" x14ac:dyDescent="0.2">
      <c r="A90" s="24" t="s">
        <v>252</v>
      </c>
      <c r="B90" s="63" t="s">
        <v>232</v>
      </c>
      <c r="C90" s="26" t="s">
        <v>347</v>
      </c>
      <c r="D90" s="27">
        <v>414180</v>
      </c>
      <c r="E90" s="64">
        <v>160764.53</v>
      </c>
      <c r="F90" s="65">
        <f t="shared" si="2"/>
        <v>253415.47</v>
      </c>
    </row>
    <row r="91" spans="1:6" x14ac:dyDescent="0.2">
      <c r="A91" s="24" t="s">
        <v>348</v>
      </c>
      <c r="B91" s="63" t="s">
        <v>232</v>
      </c>
      <c r="C91" s="26" t="s">
        <v>349</v>
      </c>
      <c r="D91" s="27">
        <v>16621420.689999999</v>
      </c>
      <c r="E91" s="64">
        <v>1103500.83</v>
      </c>
      <c r="F91" s="65">
        <f t="shared" si="2"/>
        <v>15517919.859999999</v>
      </c>
    </row>
    <row r="92" spans="1:6" ht="33.75" x14ac:dyDescent="0.2">
      <c r="A92" s="24" t="s">
        <v>350</v>
      </c>
      <c r="B92" s="63" t="s">
        <v>232</v>
      </c>
      <c r="C92" s="26" t="s">
        <v>351</v>
      </c>
      <c r="D92" s="27">
        <v>8803853.8599999994</v>
      </c>
      <c r="E92" s="64">
        <v>338050</v>
      </c>
      <c r="F92" s="65">
        <f t="shared" si="2"/>
        <v>8465803.8599999994</v>
      </c>
    </row>
    <row r="93" spans="1:6" x14ac:dyDescent="0.2">
      <c r="A93" s="24" t="s">
        <v>252</v>
      </c>
      <c r="B93" s="63" t="s">
        <v>232</v>
      </c>
      <c r="C93" s="26" t="s">
        <v>352</v>
      </c>
      <c r="D93" s="27">
        <v>2269284.86</v>
      </c>
      <c r="E93" s="64">
        <v>169150</v>
      </c>
      <c r="F93" s="65">
        <f t="shared" si="2"/>
        <v>2100134.86</v>
      </c>
    </row>
    <row r="94" spans="1:6" ht="33.75" x14ac:dyDescent="0.2">
      <c r="A94" s="24" t="s">
        <v>353</v>
      </c>
      <c r="B94" s="63" t="s">
        <v>232</v>
      </c>
      <c r="C94" s="26" t="s">
        <v>354</v>
      </c>
      <c r="D94" s="27">
        <v>168900</v>
      </c>
      <c r="E94" s="64">
        <v>168900</v>
      </c>
      <c r="F94" s="65" t="str">
        <f t="shared" si="2"/>
        <v>-</v>
      </c>
    </row>
    <row r="95" spans="1:6" x14ac:dyDescent="0.2">
      <c r="A95" s="24" t="s">
        <v>252</v>
      </c>
      <c r="B95" s="63" t="s">
        <v>232</v>
      </c>
      <c r="C95" s="26" t="s">
        <v>355</v>
      </c>
      <c r="D95" s="27">
        <v>6365669</v>
      </c>
      <c r="E95" s="64" t="s">
        <v>44</v>
      </c>
      <c r="F95" s="65">
        <f t="shared" si="2"/>
        <v>6365669</v>
      </c>
    </row>
    <row r="96" spans="1:6" ht="45" x14ac:dyDescent="0.2">
      <c r="A96" s="24" t="s">
        <v>356</v>
      </c>
      <c r="B96" s="63" t="s">
        <v>232</v>
      </c>
      <c r="C96" s="26" t="s">
        <v>357</v>
      </c>
      <c r="D96" s="27">
        <v>5524558.9000000004</v>
      </c>
      <c r="E96" s="64" t="s">
        <v>44</v>
      </c>
      <c r="F96" s="65">
        <f t="shared" si="2"/>
        <v>5524558.9000000004</v>
      </c>
    </row>
    <row r="97" spans="1:6" x14ac:dyDescent="0.2">
      <c r="A97" s="24" t="s">
        <v>252</v>
      </c>
      <c r="B97" s="63" t="s">
        <v>232</v>
      </c>
      <c r="C97" s="26" t="s">
        <v>358</v>
      </c>
      <c r="D97" s="27">
        <v>76363.7</v>
      </c>
      <c r="E97" s="64" t="s">
        <v>44</v>
      </c>
      <c r="F97" s="65">
        <f t="shared" si="2"/>
        <v>76363.7</v>
      </c>
    </row>
    <row r="98" spans="1:6" x14ac:dyDescent="0.2">
      <c r="A98" s="24" t="s">
        <v>252</v>
      </c>
      <c r="B98" s="63" t="s">
        <v>232</v>
      </c>
      <c r="C98" s="26" t="s">
        <v>359</v>
      </c>
      <c r="D98" s="27">
        <v>20055</v>
      </c>
      <c r="E98" s="64" t="s">
        <v>44</v>
      </c>
      <c r="F98" s="65">
        <f t="shared" si="2"/>
        <v>20055</v>
      </c>
    </row>
    <row r="99" spans="1:6" x14ac:dyDescent="0.2">
      <c r="A99" s="24" t="s">
        <v>252</v>
      </c>
      <c r="B99" s="63" t="s">
        <v>232</v>
      </c>
      <c r="C99" s="26" t="s">
        <v>360</v>
      </c>
      <c r="D99" s="27">
        <v>499114.1</v>
      </c>
      <c r="E99" s="64" t="s">
        <v>44</v>
      </c>
      <c r="F99" s="65">
        <f t="shared" si="2"/>
        <v>499114.1</v>
      </c>
    </row>
    <row r="100" spans="1:6" ht="33.75" x14ac:dyDescent="0.2">
      <c r="A100" s="24" t="s">
        <v>353</v>
      </c>
      <c r="B100" s="63" t="s">
        <v>232</v>
      </c>
      <c r="C100" s="26" t="s">
        <v>361</v>
      </c>
      <c r="D100" s="27">
        <v>1540000</v>
      </c>
      <c r="E100" s="64" t="s">
        <v>44</v>
      </c>
      <c r="F100" s="65">
        <f t="shared" si="2"/>
        <v>1540000</v>
      </c>
    </row>
    <row r="101" spans="1:6" x14ac:dyDescent="0.2">
      <c r="A101" s="24" t="s">
        <v>252</v>
      </c>
      <c r="B101" s="63" t="s">
        <v>232</v>
      </c>
      <c r="C101" s="26" t="s">
        <v>362</v>
      </c>
      <c r="D101" s="27">
        <v>3050000</v>
      </c>
      <c r="E101" s="64" t="s">
        <v>44</v>
      </c>
      <c r="F101" s="65">
        <f t="shared" si="2"/>
        <v>3050000</v>
      </c>
    </row>
    <row r="102" spans="1:6" x14ac:dyDescent="0.2">
      <c r="A102" s="24" t="s">
        <v>252</v>
      </c>
      <c r="B102" s="63" t="s">
        <v>232</v>
      </c>
      <c r="C102" s="26" t="s">
        <v>363</v>
      </c>
      <c r="D102" s="27">
        <v>339026.1</v>
      </c>
      <c r="E102" s="64" t="s">
        <v>44</v>
      </c>
      <c r="F102" s="65">
        <f t="shared" si="2"/>
        <v>339026.1</v>
      </c>
    </row>
    <row r="103" spans="1:6" ht="22.5" x14ac:dyDescent="0.2">
      <c r="A103" s="24" t="s">
        <v>364</v>
      </c>
      <c r="B103" s="63" t="s">
        <v>232</v>
      </c>
      <c r="C103" s="26" t="s">
        <v>365</v>
      </c>
      <c r="D103" s="27">
        <v>81140.05</v>
      </c>
      <c r="E103" s="64" t="s">
        <v>44</v>
      </c>
      <c r="F103" s="65">
        <f t="shared" si="2"/>
        <v>81140.05</v>
      </c>
    </row>
    <row r="104" spans="1:6" x14ac:dyDescent="0.2">
      <c r="A104" s="24" t="s">
        <v>252</v>
      </c>
      <c r="B104" s="63" t="s">
        <v>232</v>
      </c>
      <c r="C104" s="26" t="s">
        <v>366</v>
      </c>
      <c r="D104" s="27">
        <v>81140.05</v>
      </c>
      <c r="E104" s="64" t="s">
        <v>44</v>
      </c>
      <c r="F104" s="65">
        <f t="shared" si="2"/>
        <v>81140.05</v>
      </c>
    </row>
    <row r="105" spans="1:6" ht="22.5" x14ac:dyDescent="0.2">
      <c r="A105" s="24" t="s">
        <v>367</v>
      </c>
      <c r="B105" s="63" t="s">
        <v>232</v>
      </c>
      <c r="C105" s="26" t="s">
        <v>368</v>
      </c>
      <c r="D105" s="27">
        <v>1313618.6599999999</v>
      </c>
      <c r="E105" s="64">
        <v>197671.43</v>
      </c>
      <c r="F105" s="65">
        <f t="shared" si="2"/>
        <v>1115947.23</v>
      </c>
    </row>
    <row r="106" spans="1:6" ht="45" x14ac:dyDescent="0.2">
      <c r="A106" s="24" t="s">
        <v>369</v>
      </c>
      <c r="B106" s="63" t="s">
        <v>232</v>
      </c>
      <c r="C106" s="26" t="s">
        <v>370</v>
      </c>
      <c r="D106" s="27">
        <v>1313618.6599999999</v>
      </c>
      <c r="E106" s="64">
        <v>197671.43</v>
      </c>
      <c r="F106" s="65">
        <f t="shared" si="2"/>
        <v>1115947.23</v>
      </c>
    </row>
    <row r="107" spans="1:6" ht="22.5" x14ac:dyDescent="0.2">
      <c r="A107" s="24" t="s">
        <v>371</v>
      </c>
      <c r="B107" s="63" t="s">
        <v>232</v>
      </c>
      <c r="C107" s="26" t="s">
        <v>372</v>
      </c>
      <c r="D107" s="27">
        <v>696684.51</v>
      </c>
      <c r="E107" s="64">
        <v>567779.4</v>
      </c>
      <c r="F107" s="65">
        <f t="shared" si="2"/>
        <v>128905.10999999999</v>
      </c>
    </row>
    <row r="108" spans="1:6" x14ac:dyDescent="0.2">
      <c r="A108" s="24" t="s">
        <v>252</v>
      </c>
      <c r="B108" s="63" t="s">
        <v>232</v>
      </c>
      <c r="C108" s="26" t="s">
        <v>373</v>
      </c>
      <c r="D108" s="27">
        <v>663509.05000000005</v>
      </c>
      <c r="E108" s="64">
        <v>540742.27</v>
      </c>
      <c r="F108" s="65">
        <f t="shared" si="2"/>
        <v>122766.78000000003</v>
      </c>
    </row>
    <row r="109" spans="1:6" x14ac:dyDescent="0.2">
      <c r="A109" s="24" t="s">
        <v>252</v>
      </c>
      <c r="B109" s="63" t="s">
        <v>232</v>
      </c>
      <c r="C109" s="26" t="s">
        <v>374</v>
      </c>
      <c r="D109" s="27">
        <v>33175.46</v>
      </c>
      <c r="E109" s="64">
        <v>27037.13</v>
      </c>
      <c r="F109" s="65">
        <f t="shared" si="2"/>
        <v>6138.3299999999981</v>
      </c>
    </row>
    <row r="110" spans="1:6" ht="22.5" x14ac:dyDescent="0.2">
      <c r="A110" s="24" t="s">
        <v>375</v>
      </c>
      <c r="B110" s="63" t="s">
        <v>232</v>
      </c>
      <c r="C110" s="26" t="s">
        <v>376</v>
      </c>
      <c r="D110" s="27">
        <v>201564.71</v>
      </c>
      <c r="E110" s="64" t="s">
        <v>44</v>
      </c>
      <c r="F110" s="65">
        <f t="shared" si="2"/>
        <v>201564.71</v>
      </c>
    </row>
    <row r="111" spans="1:6" x14ac:dyDescent="0.2">
      <c r="A111" s="24" t="s">
        <v>252</v>
      </c>
      <c r="B111" s="63" t="s">
        <v>232</v>
      </c>
      <c r="C111" s="26" t="s">
        <v>377</v>
      </c>
      <c r="D111" s="27">
        <v>181374.87</v>
      </c>
      <c r="E111" s="64" t="s">
        <v>44</v>
      </c>
      <c r="F111" s="65">
        <f t="shared" ref="F111:F142" si="3">IF(OR(D111="-",IF(E111="-",0,E111)&gt;=IF(D111="-",0,D111)),"-",IF(D111="-",0,D111)-IF(E111="-",0,E111))</f>
        <v>181374.87</v>
      </c>
    </row>
    <row r="112" spans="1:6" x14ac:dyDescent="0.2">
      <c r="A112" s="24" t="s">
        <v>252</v>
      </c>
      <c r="B112" s="63" t="s">
        <v>232</v>
      </c>
      <c r="C112" s="26" t="s">
        <v>378</v>
      </c>
      <c r="D112" s="27">
        <v>20189.84</v>
      </c>
      <c r="E112" s="64" t="s">
        <v>44</v>
      </c>
      <c r="F112" s="65">
        <f t="shared" si="3"/>
        <v>20189.84</v>
      </c>
    </row>
    <row r="113" spans="1:6" x14ac:dyDescent="0.2">
      <c r="A113" s="24" t="s">
        <v>379</v>
      </c>
      <c r="B113" s="63" t="s">
        <v>232</v>
      </c>
      <c r="C113" s="26" t="s">
        <v>380</v>
      </c>
      <c r="D113" s="27">
        <v>30601632.300000001</v>
      </c>
      <c r="E113" s="64">
        <v>8358766.7300000004</v>
      </c>
      <c r="F113" s="65">
        <f t="shared" si="3"/>
        <v>22242865.57</v>
      </c>
    </row>
    <row r="114" spans="1:6" ht="45" x14ac:dyDescent="0.2">
      <c r="A114" s="24" t="s">
        <v>381</v>
      </c>
      <c r="B114" s="63" t="s">
        <v>232</v>
      </c>
      <c r="C114" s="26" t="s">
        <v>382</v>
      </c>
      <c r="D114" s="27">
        <v>6639250</v>
      </c>
      <c r="E114" s="64">
        <v>2541803</v>
      </c>
      <c r="F114" s="65">
        <f t="shared" si="3"/>
        <v>4097447</v>
      </c>
    </row>
    <row r="115" spans="1:6" x14ac:dyDescent="0.2">
      <c r="A115" s="24" t="s">
        <v>252</v>
      </c>
      <c r="B115" s="63" t="s">
        <v>232</v>
      </c>
      <c r="C115" s="26" t="s">
        <v>383</v>
      </c>
      <c r="D115" s="27">
        <v>6639250</v>
      </c>
      <c r="E115" s="64">
        <v>2541803</v>
      </c>
      <c r="F115" s="65">
        <f t="shared" si="3"/>
        <v>4097447</v>
      </c>
    </row>
    <row r="116" spans="1:6" ht="22.5" x14ac:dyDescent="0.2">
      <c r="A116" s="24" t="s">
        <v>384</v>
      </c>
      <c r="B116" s="63" t="s">
        <v>232</v>
      </c>
      <c r="C116" s="26" t="s">
        <v>385</v>
      </c>
      <c r="D116" s="27">
        <v>233915.23</v>
      </c>
      <c r="E116" s="64">
        <v>38469.230000000003</v>
      </c>
      <c r="F116" s="65">
        <f t="shared" si="3"/>
        <v>195446</v>
      </c>
    </row>
    <row r="117" spans="1:6" x14ac:dyDescent="0.2">
      <c r="A117" s="24" t="s">
        <v>252</v>
      </c>
      <c r="B117" s="63" t="s">
        <v>232</v>
      </c>
      <c r="C117" s="26" t="s">
        <v>386</v>
      </c>
      <c r="D117" s="27">
        <v>233915.23</v>
      </c>
      <c r="E117" s="64">
        <v>38469.230000000003</v>
      </c>
      <c r="F117" s="65">
        <f t="shared" si="3"/>
        <v>195446</v>
      </c>
    </row>
    <row r="118" spans="1:6" ht="22.5" x14ac:dyDescent="0.2">
      <c r="A118" s="24" t="s">
        <v>387</v>
      </c>
      <c r="B118" s="63" t="s">
        <v>232</v>
      </c>
      <c r="C118" s="26" t="s">
        <v>388</v>
      </c>
      <c r="D118" s="27">
        <v>50000</v>
      </c>
      <c r="E118" s="64" t="s">
        <v>44</v>
      </c>
      <c r="F118" s="65">
        <f t="shared" si="3"/>
        <v>50000</v>
      </c>
    </row>
    <row r="119" spans="1:6" x14ac:dyDescent="0.2">
      <c r="A119" s="24" t="s">
        <v>252</v>
      </c>
      <c r="B119" s="63" t="s">
        <v>232</v>
      </c>
      <c r="C119" s="26" t="s">
        <v>389</v>
      </c>
      <c r="D119" s="27">
        <v>50000</v>
      </c>
      <c r="E119" s="64" t="s">
        <v>44</v>
      </c>
      <c r="F119" s="65">
        <f t="shared" si="3"/>
        <v>50000</v>
      </c>
    </row>
    <row r="120" spans="1:6" ht="33.75" x14ac:dyDescent="0.2">
      <c r="A120" s="24" t="s">
        <v>390</v>
      </c>
      <c r="B120" s="63" t="s">
        <v>232</v>
      </c>
      <c r="C120" s="26" t="s">
        <v>391</v>
      </c>
      <c r="D120" s="27">
        <v>582500</v>
      </c>
      <c r="E120" s="64">
        <v>294000</v>
      </c>
      <c r="F120" s="65">
        <f t="shared" si="3"/>
        <v>288500</v>
      </c>
    </row>
    <row r="121" spans="1:6" x14ac:dyDescent="0.2">
      <c r="A121" s="24" t="s">
        <v>200</v>
      </c>
      <c r="B121" s="63" t="s">
        <v>232</v>
      </c>
      <c r="C121" s="26" t="s">
        <v>392</v>
      </c>
      <c r="D121" s="27">
        <v>582500</v>
      </c>
      <c r="E121" s="64">
        <v>294000</v>
      </c>
      <c r="F121" s="65">
        <f t="shared" si="3"/>
        <v>288500</v>
      </c>
    </row>
    <row r="122" spans="1:6" ht="33.75" x14ac:dyDescent="0.2">
      <c r="A122" s="24" t="s">
        <v>393</v>
      </c>
      <c r="B122" s="63" t="s">
        <v>232</v>
      </c>
      <c r="C122" s="26" t="s">
        <v>394</v>
      </c>
      <c r="D122" s="27">
        <v>100000</v>
      </c>
      <c r="E122" s="64">
        <v>86808.92</v>
      </c>
      <c r="F122" s="65">
        <f t="shared" si="3"/>
        <v>13191.080000000002</v>
      </c>
    </row>
    <row r="123" spans="1:6" x14ac:dyDescent="0.2">
      <c r="A123" s="24" t="s">
        <v>252</v>
      </c>
      <c r="B123" s="63" t="s">
        <v>232</v>
      </c>
      <c r="C123" s="26" t="s">
        <v>395</v>
      </c>
      <c r="D123" s="27">
        <v>100000</v>
      </c>
      <c r="E123" s="64">
        <v>86808.92</v>
      </c>
      <c r="F123" s="65">
        <f t="shared" si="3"/>
        <v>13191.080000000002</v>
      </c>
    </row>
    <row r="124" spans="1:6" ht="22.5" x14ac:dyDescent="0.2">
      <c r="A124" s="24" t="s">
        <v>396</v>
      </c>
      <c r="B124" s="63" t="s">
        <v>232</v>
      </c>
      <c r="C124" s="26" t="s">
        <v>397</v>
      </c>
      <c r="D124" s="27">
        <v>14698317.869999999</v>
      </c>
      <c r="E124" s="64">
        <v>329153.2</v>
      </c>
      <c r="F124" s="65">
        <f t="shared" si="3"/>
        <v>14369164.67</v>
      </c>
    </row>
    <row r="125" spans="1:6" x14ac:dyDescent="0.2">
      <c r="A125" s="24" t="s">
        <v>252</v>
      </c>
      <c r="B125" s="63" t="s">
        <v>232</v>
      </c>
      <c r="C125" s="26" t="s">
        <v>398</v>
      </c>
      <c r="D125" s="27">
        <v>760000</v>
      </c>
      <c r="E125" s="64">
        <v>329153.2</v>
      </c>
      <c r="F125" s="65">
        <f t="shared" si="3"/>
        <v>430846.8</v>
      </c>
    </row>
    <row r="126" spans="1:6" x14ac:dyDescent="0.2">
      <c r="A126" s="24" t="s">
        <v>252</v>
      </c>
      <c r="B126" s="63" t="s">
        <v>232</v>
      </c>
      <c r="C126" s="26" t="s">
        <v>399</v>
      </c>
      <c r="D126" s="27">
        <v>777587.87</v>
      </c>
      <c r="E126" s="64" t="s">
        <v>44</v>
      </c>
      <c r="F126" s="65">
        <f t="shared" si="3"/>
        <v>777587.87</v>
      </c>
    </row>
    <row r="127" spans="1:6" x14ac:dyDescent="0.2">
      <c r="A127" s="24" t="s">
        <v>252</v>
      </c>
      <c r="B127" s="63" t="s">
        <v>232</v>
      </c>
      <c r="C127" s="26" t="s">
        <v>400</v>
      </c>
      <c r="D127" s="27">
        <v>13160730</v>
      </c>
      <c r="E127" s="64" t="s">
        <v>44</v>
      </c>
      <c r="F127" s="65">
        <f t="shared" si="3"/>
        <v>13160730</v>
      </c>
    </row>
    <row r="128" spans="1:6" ht="33.75" x14ac:dyDescent="0.2">
      <c r="A128" s="24" t="s">
        <v>401</v>
      </c>
      <c r="B128" s="63" t="s">
        <v>232</v>
      </c>
      <c r="C128" s="26" t="s">
        <v>402</v>
      </c>
      <c r="D128" s="27">
        <v>7039731.8499999996</v>
      </c>
      <c r="E128" s="64">
        <v>5063800.3099999996</v>
      </c>
      <c r="F128" s="65">
        <f t="shared" si="3"/>
        <v>1975931.54</v>
      </c>
    </row>
    <row r="129" spans="1:6" x14ac:dyDescent="0.2">
      <c r="A129" s="24" t="s">
        <v>252</v>
      </c>
      <c r="B129" s="63" t="s">
        <v>232</v>
      </c>
      <c r="C129" s="26" t="s">
        <v>403</v>
      </c>
      <c r="D129" s="27">
        <v>1464334.5</v>
      </c>
      <c r="E129" s="64">
        <v>219592.83</v>
      </c>
      <c r="F129" s="65">
        <f t="shared" si="3"/>
        <v>1244741.67</v>
      </c>
    </row>
    <row r="130" spans="1:6" x14ac:dyDescent="0.2">
      <c r="A130" s="24" t="s">
        <v>252</v>
      </c>
      <c r="B130" s="63" t="s">
        <v>232</v>
      </c>
      <c r="C130" s="26" t="s">
        <v>404</v>
      </c>
      <c r="D130" s="27">
        <v>1142672.3500000001</v>
      </c>
      <c r="E130" s="64">
        <v>411482.48</v>
      </c>
      <c r="F130" s="65">
        <f t="shared" si="3"/>
        <v>731189.87000000011</v>
      </c>
    </row>
    <row r="131" spans="1:6" x14ac:dyDescent="0.2">
      <c r="A131" s="24" t="s">
        <v>252</v>
      </c>
      <c r="B131" s="63" t="s">
        <v>232</v>
      </c>
      <c r="C131" s="26" t="s">
        <v>405</v>
      </c>
      <c r="D131" s="27">
        <v>4432725</v>
      </c>
      <c r="E131" s="64">
        <v>4432725</v>
      </c>
      <c r="F131" s="65" t="str">
        <f t="shared" si="3"/>
        <v>-</v>
      </c>
    </row>
    <row r="132" spans="1:6" ht="45" x14ac:dyDescent="0.2">
      <c r="A132" s="24" t="s">
        <v>406</v>
      </c>
      <c r="B132" s="63" t="s">
        <v>232</v>
      </c>
      <c r="C132" s="26" t="s">
        <v>407</v>
      </c>
      <c r="D132" s="27">
        <v>438447.39</v>
      </c>
      <c r="E132" s="64">
        <v>4732.07</v>
      </c>
      <c r="F132" s="65">
        <f t="shared" si="3"/>
        <v>433715.32</v>
      </c>
    </row>
    <row r="133" spans="1:6" x14ac:dyDescent="0.2">
      <c r="A133" s="24" t="s">
        <v>252</v>
      </c>
      <c r="B133" s="63" t="s">
        <v>232</v>
      </c>
      <c r="C133" s="26" t="s">
        <v>408</v>
      </c>
      <c r="D133" s="27">
        <v>306913</v>
      </c>
      <c r="E133" s="64">
        <v>3312.4</v>
      </c>
      <c r="F133" s="65">
        <f t="shared" si="3"/>
        <v>303600.59999999998</v>
      </c>
    </row>
    <row r="134" spans="1:6" x14ac:dyDescent="0.2">
      <c r="A134" s="24" t="s">
        <v>252</v>
      </c>
      <c r="B134" s="63" t="s">
        <v>232</v>
      </c>
      <c r="C134" s="26" t="s">
        <v>409</v>
      </c>
      <c r="D134" s="27">
        <v>131534.39000000001</v>
      </c>
      <c r="E134" s="64">
        <v>1419.67</v>
      </c>
      <c r="F134" s="65">
        <f t="shared" si="3"/>
        <v>130114.72000000002</v>
      </c>
    </row>
    <row r="135" spans="1:6" ht="22.5" x14ac:dyDescent="0.2">
      <c r="A135" s="24" t="s">
        <v>410</v>
      </c>
      <c r="B135" s="63" t="s">
        <v>232</v>
      </c>
      <c r="C135" s="26" t="s">
        <v>411</v>
      </c>
      <c r="D135" s="27">
        <v>69988.820000000007</v>
      </c>
      <c r="E135" s="64" t="s">
        <v>44</v>
      </c>
      <c r="F135" s="65">
        <f t="shared" si="3"/>
        <v>69988.820000000007</v>
      </c>
    </row>
    <row r="136" spans="1:6" x14ac:dyDescent="0.2">
      <c r="A136" s="24" t="s">
        <v>252</v>
      </c>
      <c r="B136" s="63" t="s">
        <v>232</v>
      </c>
      <c r="C136" s="26" t="s">
        <v>412</v>
      </c>
      <c r="D136" s="27">
        <v>66656.02</v>
      </c>
      <c r="E136" s="64" t="s">
        <v>44</v>
      </c>
      <c r="F136" s="65">
        <f t="shared" si="3"/>
        <v>66656.02</v>
      </c>
    </row>
    <row r="137" spans="1:6" x14ac:dyDescent="0.2">
      <c r="A137" s="24" t="s">
        <v>252</v>
      </c>
      <c r="B137" s="63" t="s">
        <v>232</v>
      </c>
      <c r="C137" s="26" t="s">
        <v>413</v>
      </c>
      <c r="D137" s="27">
        <v>3332.8</v>
      </c>
      <c r="E137" s="64" t="s">
        <v>44</v>
      </c>
      <c r="F137" s="65">
        <f t="shared" si="3"/>
        <v>3332.8</v>
      </c>
    </row>
    <row r="138" spans="1:6" ht="22.5" x14ac:dyDescent="0.2">
      <c r="A138" s="24" t="s">
        <v>414</v>
      </c>
      <c r="B138" s="63" t="s">
        <v>232</v>
      </c>
      <c r="C138" s="26" t="s">
        <v>415</v>
      </c>
      <c r="D138" s="27">
        <v>166474.89000000001</v>
      </c>
      <c r="E138" s="64" t="s">
        <v>44</v>
      </c>
      <c r="F138" s="65">
        <f t="shared" si="3"/>
        <v>166474.89000000001</v>
      </c>
    </row>
    <row r="139" spans="1:6" x14ac:dyDescent="0.2">
      <c r="A139" s="24" t="s">
        <v>252</v>
      </c>
      <c r="B139" s="63" t="s">
        <v>232</v>
      </c>
      <c r="C139" s="26" t="s">
        <v>416</v>
      </c>
      <c r="D139" s="27">
        <v>158547.51</v>
      </c>
      <c r="E139" s="64" t="s">
        <v>44</v>
      </c>
      <c r="F139" s="65">
        <f t="shared" si="3"/>
        <v>158547.51</v>
      </c>
    </row>
    <row r="140" spans="1:6" x14ac:dyDescent="0.2">
      <c r="A140" s="24" t="s">
        <v>252</v>
      </c>
      <c r="B140" s="63" t="s">
        <v>232</v>
      </c>
      <c r="C140" s="26" t="s">
        <v>417</v>
      </c>
      <c r="D140" s="27">
        <v>7927.38</v>
      </c>
      <c r="E140" s="64" t="s">
        <v>44</v>
      </c>
      <c r="F140" s="65">
        <f t="shared" si="3"/>
        <v>7927.38</v>
      </c>
    </row>
    <row r="141" spans="1:6" ht="45" x14ac:dyDescent="0.2">
      <c r="A141" s="24" t="s">
        <v>418</v>
      </c>
      <c r="B141" s="63" t="s">
        <v>232</v>
      </c>
      <c r="C141" s="26" t="s">
        <v>419</v>
      </c>
      <c r="D141" s="27">
        <v>583006.25</v>
      </c>
      <c r="E141" s="64" t="s">
        <v>44</v>
      </c>
      <c r="F141" s="65">
        <f t="shared" si="3"/>
        <v>583006.25</v>
      </c>
    </row>
    <row r="142" spans="1:6" x14ac:dyDescent="0.2">
      <c r="A142" s="24" t="s">
        <v>252</v>
      </c>
      <c r="B142" s="63" t="s">
        <v>232</v>
      </c>
      <c r="C142" s="26" t="s">
        <v>420</v>
      </c>
      <c r="D142" s="27">
        <v>555244.05000000005</v>
      </c>
      <c r="E142" s="64" t="s">
        <v>44</v>
      </c>
      <c r="F142" s="65">
        <f t="shared" si="3"/>
        <v>555244.05000000005</v>
      </c>
    </row>
    <row r="143" spans="1:6" x14ac:dyDescent="0.2">
      <c r="A143" s="24" t="s">
        <v>252</v>
      </c>
      <c r="B143" s="63" t="s">
        <v>232</v>
      </c>
      <c r="C143" s="26" t="s">
        <v>421</v>
      </c>
      <c r="D143" s="27">
        <v>27762.2</v>
      </c>
      <c r="E143" s="64" t="s">
        <v>44</v>
      </c>
      <c r="F143" s="65">
        <f t="shared" ref="F143:F174" si="4">IF(OR(D143="-",IF(E143="-",0,E143)&gt;=IF(D143="-",0,D143)),"-",IF(D143="-",0,D143)-IF(E143="-",0,E143))</f>
        <v>27762.2</v>
      </c>
    </row>
    <row r="144" spans="1:6" ht="22.5" x14ac:dyDescent="0.2">
      <c r="A144" s="24" t="s">
        <v>422</v>
      </c>
      <c r="B144" s="63" t="s">
        <v>232</v>
      </c>
      <c r="C144" s="26" t="s">
        <v>423</v>
      </c>
      <c r="D144" s="27">
        <v>146024.41</v>
      </c>
      <c r="E144" s="64">
        <v>75000</v>
      </c>
      <c r="F144" s="65">
        <f t="shared" si="4"/>
        <v>71024.41</v>
      </c>
    </row>
    <row r="145" spans="1:6" ht="22.5" x14ac:dyDescent="0.2">
      <c r="A145" s="24" t="s">
        <v>424</v>
      </c>
      <c r="B145" s="63" t="s">
        <v>232</v>
      </c>
      <c r="C145" s="26" t="s">
        <v>425</v>
      </c>
      <c r="D145" s="27">
        <v>146024.41</v>
      </c>
      <c r="E145" s="64">
        <v>75000</v>
      </c>
      <c r="F145" s="65">
        <f t="shared" si="4"/>
        <v>71024.41</v>
      </c>
    </row>
    <row r="146" spans="1:6" x14ac:dyDescent="0.2">
      <c r="A146" s="24" t="s">
        <v>200</v>
      </c>
      <c r="B146" s="63" t="s">
        <v>232</v>
      </c>
      <c r="C146" s="26" t="s">
        <v>426</v>
      </c>
      <c r="D146" s="27">
        <v>146024.41</v>
      </c>
      <c r="E146" s="64">
        <v>75000</v>
      </c>
      <c r="F146" s="65">
        <f t="shared" si="4"/>
        <v>71024.41</v>
      </c>
    </row>
    <row r="147" spans="1:6" x14ac:dyDescent="0.2">
      <c r="A147" s="24" t="s">
        <v>427</v>
      </c>
      <c r="B147" s="63" t="s">
        <v>232</v>
      </c>
      <c r="C147" s="26" t="s">
        <v>428</v>
      </c>
      <c r="D147" s="27">
        <v>17255051.920000002</v>
      </c>
      <c r="E147" s="64">
        <v>9184566.0299999993</v>
      </c>
      <c r="F147" s="65">
        <f t="shared" si="4"/>
        <v>8070485.8900000025</v>
      </c>
    </row>
    <row r="148" spans="1:6" x14ac:dyDescent="0.2">
      <c r="A148" s="24" t="s">
        <v>429</v>
      </c>
      <c r="B148" s="63" t="s">
        <v>232</v>
      </c>
      <c r="C148" s="26" t="s">
        <v>430</v>
      </c>
      <c r="D148" s="27">
        <v>17255051.920000002</v>
      </c>
      <c r="E148" s="64">
        <v>9184566.0299999993</v>
      </c>
      <c r="F148" s="65">
        <f t="shared" si="4"/>
        <v>8070485.8900000025</v>
      </c>
    </row>
    <row r="149" spans="1:6" ht="33.75" x14ac:dyDescent="0.2">
      <c r="A149" s="24" t="s">
        <v>431</v>
      </c>
      <c r="B149" s="63" t="s">
        <v>232</v>
      </c>
      <c r="C149" s="26" t="s">
        <v>432</v>
      </c>
      <c r="D149" s="27">
        <v>12212402.09</v>
      </c>
      <c r="E149" s="64">
        <v>6864157.1200000001</v>
      </c>
      <c r="F149" s="65">
        <f t="shared" si="4"/>
        <v>5348244.97</v>
      </c>
    </row>
    <row r="150" spans="1:6" x14ac:dyDescent="0.2">
      <c r="A150" s="24" t="s">
        <v>433</v>
      </c>
      <c r="B150" s="63" t="s">
        <v>232</v>
      </c>
      <c r="C150" s="26" t="s">
        <v>434</v>
      </c>
      <c r="D150" s="27">
        <v>5085757</v>
      </c>
      <c r="E150" s="64">
        <v>2989921.03</v>
      </c>
      <c r="F150" s="65">
        <f t="shared" si="4"/>
        <v>2095835.9700000002</v>
      </c>
    </row>
    <row r="151" spans="1:6" ht="33.75" x14ac:dyDescent="0.2">
      <c r="A151" s="24" t="s">
        <v>435</v>
      </c>
      <c r="B151" s="63" t="s">
        <v>232</v>
      </c>
      <c r="C151" s="26" t="s">
        <v>436</v>
      </c>
      <c r="D151" s="27">
        <v>1535899</v>
      </c>
      <c r="E151" s="64">
        <v>956792.86</v>
      </c>
      <c r="F151" s="65">
        <f t="shared" si="4"/>
        <v>579106.14</v>
      </c>
    </row>
    <row r="152" spans="1:6" ht="22.5" x14ac:dyDescent="0.2">
      <c r="A152" s="24" t="s">
        <v>250</v>
      </c>
      <c r="B152" s="63" t="s">
        <v>232</v>
      </c>
      <c r="C152" s="26" t="s">
        <v>437</v>
      </c>
      <c r="D152" s="27">
        <v>451930.46</v>
      </c>
      <c r="E152" s="64">
        <v>129902.24</v>
      </c>
      <c r="F152" s="65">
        <f t="shared" si="4"/>
        <v>322028.22000000003</v>
      </c>
    </row>
    <row r="153" spans="1:6" x14ac:dyDescent="0.2">
      <c r="A153" s="24" t="s">
        <v>252</v>
      </c>
      <c r="B153" s="63" t="s">
        <v>232</v>
      </c>
      <c r="C153" s="26" t="s">
        <v>438</v>
      </c>
      <c r="D153" s="27">
        <v>4749030.2699999996</v>
      </c>
      <c r="E153" s="64">
        <v>2456140.9900000002</v>
      </c>
      <c r="F153" s="65">
        <f t="shared" si="4"/>
        <v>2292889.2799999993</v>
      </c>
    </row>
    <row r="154" spans="1:6" x14ac:dyDescent="0.2">
      <c r="A154" s="24" t="s">
        <v>254</v>
      </c>
      <c r="B154" s="63" t="s">
        <v>232</v>
      </c>
      <c r="C154" s="26" t="s">
        <v>439</v>
      </c>
      <c r="D154" s="27">
        <v>5670.36</v>
      </c>
      <c r="E154" s="64" t="s">
        <v>44</v>
      </c>
      <c r="F154" s="65">
        <f t="shared" si="4"/>
        <v>5670.36</v>
      </c>
    </row>
    <row r="155" spans="1:6" x14ac:dyDescent="0.2">
      <c r="A155" s="24" t="s">
        <v>252</v>
      </c>
      <c r="B155" s="63" t="s">
        <v>232</v>
      </c>
      <c r="C155" s="26" t="s">
        <v>440</v>
      </c>
      <c r="D155" s="27">
        <v>384115</v>
      </c>
      <c r="E155" s="64">
        <v>331400</v>
      </c>
      <c r="F155" s="65">
        <f t="shared" si="4"/>
        <v>52715</v>
      </c>
    </row>
    <row r="156" spans="1:6" ht="22.5" x14ac:dyDescent="0.2">
      <c r="A156" s="24" t="s">
        <v>441</v>
      </c>
      <c r="B156" s="63" t="s">
        <v>232</v>
      </c>
      <c r="C156" s="26" t="s">
        <v>442</v>
      </c>
      <c r="D156" s="27">
        <v>2846877</v>
      </c>
      <c r="E156" s="64">
        <v>1360408.91</v>
      </c>
      <c r="F156" s="65">
        <f t="shared" si="4"/>
        <v>1486468.09</v>
      </c>
    </row>
    <row r="157" spans="1:6" x14ac:dyDescent="0.2">
      <c r="A157" s="24" t="s">
        <v>433</v>
      </c>
      <c r="B157" s="63" t="s">
        <v>232</v>
      </c>
      <c r="C157" s="26" t="s">
        <v>443</v>
      </c>
      <c r="D157" s="27">
        <v>1313060</v>
      </c>
      <c r="E157" s="64">
        <v>738443.2</v>
      </c>
      <c r="F157" s="65">
        <f t="shared" si="4"/>
        <v>574616.80000000005</v>
      </c>
    </row>
    <row r="158" spans="1:6" ht="33.75" x14ac:dyDescent="0.2">
      <c r="A158" s="24" t="s">
        <v>435</v>
      </c>
      <c r="B158" s="63" t="s">
        <v>232</v>
      </c>
      <c r="C158" s="26" t="s">
        <v>444</v>
      </c>
      <c r="D158" s="27">
        <v>396540</v>
      </c>
      <c r="E158" s="64">
        <v>223008.85</v>
      </c>
      <c r="F158" s="65">
        <f t="shared" si="4"/>
        <v>173531.15</v>
      </c>
    </row>
    <row r="159" spans="1:6" x14ac:dyDescent="0.2">
      <c r="A159" s="24" t="s">
        <v>433</v>
      </c>
      <c r="B159" s="63" t="s">
        <v>232</v>
      </c>
      <c r="C159" s="26" t="s">
        <v>445</v>
      </c>
      <c r="D159" s="27">
        <v>873485</v>
      </c>
      <c r="E159" s="64">
        <v>315324</v>
      </c>
      <c r="F159" s="65">
        <f t="shared" si="4"/>
        <v>558161</v>
      </c>
    </row>
    <row r="160" spans="1:6" ht="33.75" x14ac:dyDescent="0.2">
      <c r="A160" s="24" t="s">
        <v>435</v>
      </c>
      <c r="B160" s="63" t="s">
        <v>232</v>
      </c>
      <c r="C160" s="26" t="s">
        <v>446</v>
      </c>
      <c r="D160" s="27">
        <v>263792</v>
      </c>
      <c r="E160" s="64">
        <v>83632.86</v>
      </c>
      <c r="F160" s="65">
        <f t="shared" si="4"/>
        <v>180159.14</v>
      </c>
    </row>
    <row r="161" spans="1:6" ht="33.75" x14ac:dyDescent="0.2">
      <c r="A161" s="24" t="s">
        <v>447</v>
      </c>
      <c r="B161" s="63" t="s">
        <v>232</v>
      </c>
      <c r="C161" s="26" t="s">
        <v>448</v>
      </c>
      <c r="D161" s="27">
        <v>2195772.83</v>
      </c>
      <c r="E161" s="64">
        <v>960000</v>
      </c>
      <c r="F161" s="65">
        <f t="shared" si="4"/>
        <v>1235772.83</v>
      </c>
    </row>
    <row r="162" spans="1:6" x14ac:dyDescent="0.2">
      <c r="A162" s="24" t="s">
        <v>200</v>
      </c>
      <c r="B162" s="63" t="s">
        <v>232</v>
      </c>
      <c r="C162" s="26" t="s">
        <v>449</v>
      </c>
      <c r="D162" s="27">
        <v>1913072.83</v>
      </c>
      <c r="E162" s="64">
        <v>960000</v>
      </c>
      <c r="F162" s="65">
        <f t="shared" si="4"/>
        <v>953072.83000000007</v>
      </c>
    </row>
    <row r="163" spans="1:6" x14ac:dyDescent="0.2">
      <c r="A163" s="24" t="s">
        <v>200</v>
      </c>
      <c r="B163" s="63" t="s">
        <v>232</v>
      </c>
      <c r="C163" s="26" t="s">
        <v>450</v>
      </c>
      <c r="D163" s="27">
        <v>282700</v>
      </c>
      <c r="E163" s="64" t="s">
        <v>44</v>
      </c>
      <c r="F163" s="65">
        <f t="shared" si="4"/>
        <v>282700</v>
      </c>
    </row>
    <row r="164" spans="1:6" x14ac:dyDescent="0.2">
      <c r="A164" s="24" t="s">
        <v>451</v>
      </c>
      <c r="B164" s="63" t="s">
        <v>232</v>
      </c>
      <c r="C164" s="26" t="s">
        <v>452</v>
      </c>
      <c r="D164" s="27">
        <v>658863</v>
      </c>
      <c r="E164" s="64">
        <v>311928</v>
      </c>
      <c r="F164" s="65">
        <f t="shared" si="4"/>
        <v>346935</v>
      </c>
    </row>
    <row r="165" spans="1:6" x14ac:dyDescent="0.2">
      <c r="A165" s="24" t="s">
        <v>453</v>
      </c>
      <c r="B165" s="63" t="s">
        <v>232</v>
      </c>
      <c r="C165" s="26" t="s">
        <v>454</v>
      </c>
      <c r="D165" s="27">
        <v>623863</v>
      </c>
      <c r="E165" s="64">
        <v>311928</v>
      </c>
      <c r="F165" s="65">
        <f t="shared" si="4"/>
        <v>311935</v>
      </c>
    </row>
    <row r="166" spans="1:6" ht="33.75" x14ac:dyDescent="0.2">
      <c r="A166" s="24" t="s">
        <v>269</v>
      </c>
      <c r="B166" s="63" t="s">
        <v>232</v>
      </c>
      <c r="C166" s="26" t="s">
        <v>455</v>
      </c>
      <c r="D166" s="27">
        <v>623863</v>
      </c>
      <c r="E166" s="64">
        <v>311928</v>
      </c>
      <c r="F166" s="65">
        <f t="shared" si="4"/>
        <v>311935</v>
      </c>
    </row>
    <row r="167" spans="1:6" ht="22.5" x14ac:dyDescent="0.2">
      <c r="A167" s="24" t="s">
        <v>456</v>
      </c>
      <c r="B167" s="63" t="s">
        <v>232</v>
      </c>
      <c r="C167" s="26" t="s">
        <v>457</v>
      </c>
      <c r="D167" s="27">
        <v>623863</v>
      </c>
      <c r="E167" s="64">
        <v>311928</v>
      </c>
      <c r="F167" s="65">
        <f t="shared" si="4"/>
        <v>311935</v>
      </c>
    </row>
    <row r="168" spans="1:6" x14ac:dyDescent="0.2">
      <c r="A168" s="24" t="s">
        <v>458</v>
      </c>
      <c r="B168" s="63" t="s">
        <v>232</v>
      </c>
      <c r="C168" s="26" t="s">
        <v>459</v>
      </c>
      <c r="D168" s="27">
        <v>35000</v>
      </c>
      <c r="E168" s="64" t="s">
        <v>44</v>
      </c>
      <c r="F168" s="65">
        <f t="shared" si="4"/>
        <v>35000</v>
      </c>
    </row>
    <row r="169" spans="1:6" ht="22.5" x14ac:dyDescent="0.2">
      <c r="A169" s="24" t="s">
        <v>460</v>
      </c>
      <c r="B169" s="63" t="s">
        <v>232</v>
      </c>
      <c r="C169" s="26" t="s">
        <v>461</v>
      </c>
      <c r="D169" s="27">
        <v>35000</v>
      </c>
      <c r="E169" s="64" t="s">
        <v>44</v>
      </c>
      <c r="F169" s="65">
        <f t="shared" si="4"/>
        <v>35000</v>
      </c>
    </row>
    <row r="170" spans="1:6" x14ac:dyDescent="0.2">
      <c r="A170" s="24" t="s">
        <v>462</v>
      </c>
      <c r="B170" s="63" t="s">
        <v>232</v>
      </c>
      <c r="C170" s="26" t="s">
        <v>463</v>
      </c>
      <c r="D170" s="27">
        <v>35000</v>
      </c>
      <c r="E170" s="64" t="s">
        <v>44</v>
      </c>
      <c r="F170" s="65">
        <f t="shared" si="4"/>
        <v>35000</v>
      </c>
    </row>
    <row r="171" spans="1:6" x14ac:dyDescent="0.2">
      <c r="A171" s="24" t="s">
        <v>464</v>
      </c>
      <c r="B171" s="63" t="s">
        <v>232</v>
      </c>
      <c r="C171" s="26" t="s">
        <v>465</v>
      </c>
      <c r="D171" s="27">
        <v>3735048.7</v>
      </c>
      <c r="E171" s="64">
        <v>44133.7</v>
      </c>
      <c r="F171" s="65">
        <f t="shared" si="4"/>
        <v>3690915</v>
      </c>
    </row>
    <row r="172" spans="1:6" x14ac:dyDescent="0.2">
      <c r="A172" s="24" t="s">
        <v>466</v>
      </c>
      <c r="B172" s="63" t="s">
        <v>232</v>
      </c>
      <c r="C172" s="26" t="s">
        <v>467</v>
      </c>
      <c r="D172" s="27">
        <v>3735048.7</v>
      </c>
      <c r="E172" s="64">
        <v>44133.7</v>
      </c>
      <c r="F172" s="65">
        <f t="shared" si="4"/>
        <v>3690915</v>
      </c>
    </row>
    <row r="173" spans="1:6" ht="33.75" x14ac:dyDescent="0.2">
      <c r="A173" s="24" t="s">
        <v>468</v>
      </c>
      <c r="B173" s="63" t="s">
        <v>232</v>
      </c>
      <c r="C173" s="26" t="s">
        <v>469</v>
      </c>
      <c r="D173" s="27">
        <v>140000</v>
      </c>
      <c r="E173" s="64">
        <v>25000</v>
      </c>
      <c r="F173" s="65">
        <f t="shared" si="4"/>
        <v>115000</v>
      </c>
    </row>
    <row r="174" spans="1:6" x14ac:dyDescent="0.2">
      <c r="A174" s="24" t="s">
        <v>252</v>
      </c>
      <c r="B174" s="63" t="s">
        <v>232</v>
      </c>
      <c r="C174" s="26" t="s">
        <v>470</v>
      </c>
      <c r="D174" s="27">
        <v>140000</v>
      </c>
      <c r="E174" s="64">
        <v>25000</v>
      </c>
      <c r="F174" s="65">
        <f t="shared" si="4"/>
        <v>115000</v>
      </c>
    </row>
    <row r="175" spans="1:6" ht="22.5" x14ac:dyDescent="0.2">
      <c r="A175" s="24" t="s">
        <v>471</v>
      </c>
      <c r="B175" s="63" t="s">
        <v>232</v>
      </c>
      <c r="C175" s="26" t="s">
        <v>472</v>
      </c>
      <c r="D175" s="27">
        <v>3595048.7</v>
      </c>
      <c r="E175" s="64">
        <v>19133.7</v>
      </c>
      <c r="F175" s="65">
        <f t="shared" ref="F175:F177" si="5">IF(OR(D175="-",IF(E175="-",0,E175)&gt;=IF(D175="-",0,D175)),"-",IF(D175="-",0,D175)-IF(E175="-",0,E175))</f>
        <v>3575915</v>
      </c>
    </row>
    <row r="176" spans="1:6" ht="33.75" x14ac:dyDescent="0.2">
      <c r="A176" s="24" t="s">
        <v>353</v>
      </c>
      <c r="B176" s="63" t="s">
        <v>232</v>
      </c>
      <c r="C176" s="26" t="s">
        <v>473</v>
      </c>
      <c r="D176" s="27">
        <v>19133.7</v>
      </c>
      <c r="E176" s="64">
        <v>19133.7</v>
      </c>
      <c r="F176" s="65" t="str">
        <f t="shared" si="5"/>
        <v>-</v>
      </c>
    </row>
    <row r="177" spans="1:6" ht="33.75" x14ac:dyDescent="0.2">
      <c r="A177" s="24" t="s">
        <v>353</v>
      </c>
      <c r="B177" s="63" t="s">
        <v>232</v>
      </c>
      <c r="C177" s="26" t="s">
        <v>474</v>
      </c>
      <c r="D177" s="27">
        <v>3575915</v>
      </c>
      <c r="E177" s="64" t="s">
        <v>44</v>
      </c>
      <c r="F177" s="65">
        <f t="shared" si="5"/>
        <v>3575915</v>
      </c>
    </row>
    <row r="178" spans="1:6" ht="9" customHeight="1" x14ac:dyDescent="0.2">
      <c r="A178" s="67"/>
      <c r="B178" s="68"/>
      <c r="C178" s="69"/>
      <c r="D178" s="70"/>
      <c r="E178" s="68"/>
      <c r="F178" s="68"/>
    </row>
    <row r="179" spans="1:6" ht="13.5" customHeight="1" x14ac:dyDescent="0.2">
      <c r="A179" s="71" t="s">
        <v>475</v>
      </c>
      <c r="B179" s="72" t="s">
        <v>476</v>
      </c>
      <c r="C179" s="73" t="s">
        <v>233</v>
      </c>
      <c r="D179" s="74">
        <f>Доходы!D21-Расходы!D13</f>
        <v>-1164303.6000000089</v>
      </c>
      <c r="E179" s="74">
        <v>15063648.26</v>
      </c>
      <c r="F179" s="75" t="s">
        <v>477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opLeftCell="A4" workbookViewId="0">
      <selection activeCell="A50" sqref="A5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7" t="s">
        <v>478</v>
      </c>
      <c r="B1" s="137"/>
      <c r="C1" s="137"/>
      <c r="D1" s="137"/>
      <c r="E1" s="137"/>
      <c r="F1" s="137"/>
    </row>
    <row r="2" spans="1:6" ht="13.15" customHeight="1" x14ac:dyDescent="0.25">
      <c r="A2" s="125" t="s">
        <v>479</v>
      </c>
      <c r="B2" s="125"/>
      <c r="C2" s="125"/>
      <c r="D2" s="125"/>
      <c r="E2" s="125"/>
      <c r="F2" s="12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19" t="s">
        <v>19</v>
      </c>
      <c r="B4" s="113" t="s">
        <v>20</v>
      </c>
      <c r="C4" s="130" t="s">
        <v>480</v>
      </c>
      <c r="D4" s="116" t="s">
        <v>22</v>
      </c>
      <c r="E4" s="116" t="s">
        <v>23</v>
      </c>
      <c r="F4" s="122" t="s">
        <v>24</v>
      </c>
    </row>
    <row r="5" spans="1:6" ht="4.9000000000000004" customHeight="1" x14ac:dyDescent="0.2">
      <c r="A5" s="120"/>
      <c r="B5" s="114"/>
      <c r="C5" s="131"/>
      <c r="D5" s="117"/>
      <c r="E5" s="117"/>
      <c r="F5" s="123"/>
    </row>
    <row r="6" spans="1:6" ht="6" customHeight="1" x14ac:dyDescent="0.2">
      <c r="A6" s="120"/>
      <c r="B6" s="114"/>
      <c r="C6" s="131"/>
      <c r="D6" s="117"/>
      <c r="E6" s="117"/>
      <c r="F6" s="123"/>
    </row>
    <row r="7" spans="1:6" ht="4.9000000000000004" customHeight="1" x14ac:dyDescent="0.2">
      <c r="A7" s="120"/>
      <c r="B7" s="114"/>
      <c r="C7" s="131"/>
      <c r="D7" s="117"/>
      <c r="E7" s="117"/>
      <c r="F7" s="123"/>
    </row>
    <row r="8" spans="1:6" ht="6" customHeight="1" x14ac:dyDescent="0.2">
      <c r="A8" s="120"/>
      <c r="B8" s="114"/>
      <c r="C8" s="131"/>
      <c r="D8" s="117"/>
      <c r="E8" s="117"/>
      <c r="F8" s="123"/>
    </row>
    <row r="9" spans="1:6" ht="6" customHeight="1" x14ac:dyDescent="0.2">
      <c r="A9" s="120"/>
      <c r="B9" s="114"/>
      <c r="C9" s="131"/>
      <c r="D9" s="117"/>
      <c r="E9" s="117"/>
      <c r="F9" s="123"/>
    </row>
    <row r="10" spans="1:6" ht="18" customHeight="1" x14ac:dyDescent="0.2">
      <c r="A10" s="121"/>
      <c r="B10" s="115"/>
      <c r="C10" s="138"/>
      <c r="D10" s="118"/>
      <c r="E10" s="118"/>
      <c r="F10" s="124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81" t="s">
        <v>481</v>
      </c>
      <c r="B12" s="82" t="s">
        <v>482</v>
      </c>
      <c r="C12" s="83" t="s">
        <v>233</v>
      </c>
      <c r="D12" s="77">
        <f>D17</f>
        <v>1164303.6000000089</v>
      </c>
      <c r="E12" s="77">
        <f>E17</f>
        <v>-15063648.259999998</v>
      </c>
      <c r="F12" s="78">
        <f>D12-E12</f>
        <v>16227951.860000007</v>
      </c>
    </row>
    <row r="13" spans="1:6" x14ac:dyDescent="0.2">
      <c r="A13" s="84" t="s">
        <v>31</v>
      </c>
      <c r="B13" s="85"/>
      <c r="C13" s="86"/>
      <c r="D13" s="79"/>
      <c r="E13" s="79"/>
      <c r="F13" s="80"/>
    </row>
    <row r="14" spans="1:6" ht="22.5" x14ac:dyDescent="0.2">
      <c r="A14" s="87" t="s">
        <v>483</v>
      </c>
      <c r="B14" s="88" t="s">
        <v>484</v>
      </c>
      <c r="C14" s="89" t="s">
        <v>233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7" t="s">
        <v>485</v>
      </c>
      <c r="B15" s="88" t="s">
        <v>486</v>
      </c>
      <c r="C15" s="89" t="s">
        <v>233</v>
      </c>
      <c r="D15" s="79"/>
      <c r="E15" s="79"/>
      <c r="F15" s="80"/>
    </row>
    <row r="16" spans="1:6" x14ac:dyDescent="0.2">
      <c r="A16" s="81" t="s">
        <v>487</v>
      </c>
      <c r="B16" s="82" t="s">
        <v>488</v>
      </c>
      <c r="C16" s="83" t="s">
        <v>489</v>
      </c>
      <c r="D16" s="108">
        <f>D17</f>
        <v>1164303.6000000089</v>
      </c>
      <c r="E16" s="108">
        <f>E17</f>
        <v>-15063648.259999998</v>
      </c>
      <c r="F16" s="109">
        <f>D16-E16</f>
        <v>16227951.860000007</v>
      </c>
    </row>
    <row r="17" spans="1:6" ht="22.5" x14ac:dyDescent="0.2">
      <c r="A17" s="81" t="s">
        <v>490</v>
      </c>
      <c r="B17" s="82" t="s">
        <v>488</v>
      </c>
      <c r="C17" s="83" t="s">
        <v>491</v>
      </c>
      <c r="D17" s="110">
        <f>D22+D26</f>
        <v>1164303.6000000089</v>
      </c>
      <c r="E17" s="110">
        <f>E22+E26</f>
        <v>-15063648.259999998</v>
      </c>
      <c r="F17" s="111">
        <f>D17-E17</f>
        <v>16227951.860000007</v>
      </c>
    </row>
    <row r="18" spans="1:6" ht="45" x14ac:dyDescent="0.2">
      <c r="A18" s="81" t="s">
        <v>521</v>
      </c>
      <c r="B18" s="82" t="s">
        <v>488</v>
      </c>
      <c r="C18" s="83" t="s">
        <v>522</v>
      </c>
      <c r="D18" s="77"/>
      <c r="E18" s="77"/>
      <c r="F18" s="78"/>
    </row>
    <row r="19" spans="1:6" x14ac:dyDescent="0.2">
      <c r="A19" s="81" t="s">
        <v>523</v>
      </c>
      <c r="B19" s="82" t="s">
        <v>492</v>
      </c>
      <c r="C19" s="83" t="s">
        <v>493</v>
      </c>
      <c r="D19" s="95">
        <f>D22</f>
        <v>-90138040.329999998</v>
      </c>
      <c r="E19" s="95">
        <v>-42579562.619999997</v>
      </c>
      <c r="F19" s="96" t="s">
        <v>477</v>
      </c>
    </row>
    <row r="20" spans="1:6" x14ac:dyDescent="0.2">
      <c r="A20" s="90" t="s">
        <v>524</v>
      </c>
      <c r="B20" s="91" t="s">
        <v>492</v>
      </c>
      <c r="C20" s="92" t="s">
        <v>525</v>
      </c>
      <c r="D20" s="93">
        <f>D22</f>
        <v>-90138040.329999998</v>
      </c>
      <c r="E20" s="93">
        <v>-42579562.619999997</v>
      </c>
      <c r="F20" s="94" t="s">
        <v>477</v>
      </c>
    </row>
    <row r="21" spans="1:6" ht="22.5" x14ac:dyDescent="0.2">
      <c r="A21" s="90" t="s">
        <v>526</v>
      </c>
      <c r="B21" s="91" t="s">
        <v>492</v>
      </c>
      <c r="C21" s="92" t="s">
        <v>527</v>
      </c>
      <c r="D21" s="93">
        <f>D22</f>
        <v>-90138040.329999998</v>
      </c>
      <c r="E21" s="93">
        <v>-42579562.619999997</v>
      </c>
      <c r="F21" s="94" t="s">
        <v>477</v>
      </c>
    </row>
    <row r="22" spans="1:6" ht="22.5" x14ac:dyDescent="0.2">
      <c r="A22" s="90" t="s">
        <v>494</v>
      </c>
      <c r="B22" s="91" t="s">
        <v>492</v>
      </c>
      <c r="C22" s="92" t="s">
        <v>495</v>
      </c>
      <c r="D22" s="93">
        <f>-Доходы!D21</f>
        <v>-90138040.329999998</v>
      </c>
      <c r="E22" s="93">
        <v>-42579562.619999997</v>
      </c>
      <c r="F22" s="94" t="s">
        <v>477</v>
      </c>
    </row>
    <row r="23" spans="1:6" x14ac:dyDescent="0.2">
      <c r="A23" s="81" t="s">
        <v>528</v>
      </c>
      <c r="B23" s="82" t="s">
        <v>496</v>
      </c>
      <c r="C23" s="83" t="s">
        <v>497</v>
      </c>
      <c r="D23" s="95">
        <f>D26</f>
        <v>91302343.930000007</v>
      </c>
      <c r="E23" s="95">
        <v>27515914.359999999</v>
      </c>
      <c r="F23" s="96" t="s">
        <v>477</v>
      </c>
    </row>
    <row r="24" spans="1:6" ht="12.75" customHeight="1" x14ac:dyDescent="0.2">
      <c r="A24" s="90" t="s">
        <v>529</v>
      </c>
      <c r="B24" s="91" t="s">
        <v>496</v>
      </c>
      <c r="C24" s="92" t="s">
        <v>530</v>
      </c>
      <c r="D24" s="93">
        <f>D26</f>
        <v>91302343.930000007</v>
      </c>
      <c r="E24" s="93">
        <v>27515914.359999999</v>
      </c>
      <c r="F24" s="94" t="s">
        <v>477</v>
      </c>
    </row>
    <row r="25" spans="1:6" ht="22.5" customHeight="1" x14ac:dyDescent="0.2">
      <c r="A25" s="90" t="s">
        <v>531</v>
      </c>
      <c r="B25" s="91" t="s">
        <v>496</v>
      </c>
      <c r="C25" s="92" t="s">
        <v>532</v>
      </c>
      <c r="D25" s="93">
        <f>D26</f>
        <v>91302343.930000007</v>
      </c>
      <c r="E25" s="93">
        <v>27515914.359999999</v>
      </c>
      <c r="F25" s="94" t="s">
        <v>477</v>
      </c>
    </row>
    <row r="26" spans="1:6" ht="22.5" customHeight="1" x14ac:dyDescent="0.2">
      <c r="A26" s="90" t="s">
        <v>498</v>
      </c>
      <c r="B26" s="91" t="s">
        <v>496</v>
      </c>
      <c r="C26" s="92" t="s">
        <v>499</v>
      </c>
      <c r="D26" s="93">
        <f>Расходы!D13</f>
        <v>91302343.930000007</v>
      </c>
      <c r="E26" s="93">
        <v>27515914.359999999</v>
      </c>
      <c r="F26" s="94" t="s">
        <v>477</v>
      </c>
    </row>
    <row r="29" spans="1:6" ht="12.75" customHeight="1" x14ac:dyDescent="0.2">
      <c r="A29" s="97"/>
    </row>
    <row r="30" spans="1:6" ht="12.75" customHeight="1" x14ac:dyDescent="0.2">
      <c r="A30" s="98"/>
      <c r="B30" s="99"/>
      <c r="C30" s="99"/>
      <c r="D30" s="100"/>
      <c r="E30" s="139"/>
      <c r="F30" s="140"/>
    </row>
    <row r="31" spans="1:6" ht="12.75" customHeight="1" x14ac:dyDescent="0.2">
      <c r="A31" s="101"/>
      <c r="B31" s="141"/>
      <c r="C31" s="141"/>
      <c r="D31" s="141"/>
      <c r="E31" s="141"/>
      <c r="F31" s="102"/>
    </row>
    <row r="32" spans="1:6" ht="12.75" customHeight="1" x14ac:dyDescent="0.2">
      <c r="A32" s="103"/>
      <c r="B32" s="103"/>
      <c r="C32" s="103"/>
      <c r="D32" s="103"/>
      <c r="E32" s="103"/>
      <c r="F32" s="103"/>
    </row>
    <row r="33" spans="1:6" ht="12.75" customHeight="1" x14ac:dyDescent="0.2">
      <c r="A33" s="103"/>
      <c r="B33" s="103"/>
      <c r="C33" s="103"/>
      <c r="D33" s="103"/>
      <c r="E33" s="103"/>
      <c r="F33" s="103"/>
    </row>
    <row r="34" spans="1:6" ht="12.75" customHeight="1" x14ac:dyDescent="0.2">
      <c r="A34" s="104"/>
      <c r="B34" s="99"/>
      <c r="C34" s="99"/>
      <c r="D34" s="105"/>
      <c r="E34" s="142"/>
      <c r="F34" s="140"/>
    </row>
    <row r="35" spans="1:6" ht="12.75" customHeight="1" x14ac:dyDescent="0.2">
      <c r="A35" s="98"/>
      <c r="B35" s="141"/>
      <c r="C35" s="141"/>
      <c r="D35" s="141"/>
      <c r="E35" s="141"/>
      <c r="F35" s="102"/>
    </row>
    <row r="38" spans="1:6" ht="12.75" customHeight="1" x14ac:dyDescent="0.2">
      <c r="A38" s="106"/>
    </row>
    <row r="39" spans="1:6" ht="12.75" customHeight="1" x14ac:dyDescent="0.2">
      <c r="A39" s="106"/>
    </row>
    <row r="40" spans="1:6" ht="12.75" customHeight="1" x14ac:dyDescent="0.2">
      <c r="A40" s="106"/>
    </row>
    <row r="41" spans="1:6" ht="12.75" customHeight="1" x14ac:dyDescent="0.2">
      <c r="A41" s="106"/>
      <c r="D41" s="107"/>
    </row>
    <row r="42" spans="1:6" ht="12.75" customHeight="1" x14ac:dyDescent="0.2">
      <c r="A42" s="106"/>
    </row>
    <row r="43" spans="1:6" ht="12.75" customHeight="1" x14ac:dyDescent="0.2">
      <c r="A43" s="106"/>
      <c r="D43" s="107"/>
    </row>
    <row r="44" spans="1:6" ht="12.75" customHeight="1" x14ac:dyDescent="0.2">
      <c r="A44" s="106"/>
      <c r="D44" s="107"/>
    </row>
    <row r="45" spans="1:6" ht="12.75" customHeight="1" x14ac:dyDescent="0.2">
      <c r="A45" s="106"/>
      <c r="D45" s="107"/>
    </row>
    <row r="46" spans="1:6" ht="12.75" customHeight="1" x14ac:dyDescent="0.2">
      <c r="A46" s="106"/>
      <c r="D46" s="107"/>
    </row>
    <row r="47" spans="1:6" ht="12.75" customHeight="1" x14ac:dyDescent="0.2">
      <c r="A47" s="106"/>
      <c r="D47" s="107"/>
    </row>
  </sheetData>
  <mergeCells count="14">
    <mergeCell ref="E30:F30"/>
    <mergeCell ref="B31:C31"/>
    <mergeCell ref="D31:E31"/>
    <mergeCell ref="E34:F34"/>
    <mergeCell ref="B35:C35"/>
    <mergeCell ref="D35:E35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500</v>
      </c>
      <c r="B1" t="s">
        <v>501</v>
      </c>
    </row>
    <row r="2" spans="1:2" x14ac:dyDescent="0.2">
      <c r="A2" t="s">
        <v>502</v>
      </c>
      <c r="B2" t="s">
        <v>503</v>
      </c>
    </row>
    <row r="3" spans="1:2" x14ac:dyDescent="0.2">
      <c r="A3" t="s">
        <v>504</v>
      </c>
      <c r="B3" t="s">
        <v>6</v>
      </c>
    </row>
    <row r="4" spans="1:2" x14ac:dyDescent="0.2">
      <c r="A4" t="s">
        <v>505</v>
      </c>
      <c r="B4" t="s">
        <v>506</v>
      </c>
    </row>
    <row r="5" spans="1:2" x14ac:dyDescent="0.2">
      <c r="A5" t="s">
        <v>507</v>
      </c>
      <c r="B5" t="s">
        <v>508</v>
      </c>
    </row>
    <row r="6" spans="1:2" x14ac:dyDescent="0.2">
      <c r="A6" t="s">
        <v>509</v>
      </c>
      <c r="B6" t="s">
        <v>501</v>
      </c>
    </row>
    <row r="7" spans="1:2" x14ac:dyDescent="0.2">
      <c r="A7" t="s">
        <v>510</v>
      </c>
      <c r="B7" t="s">
        <v>511</v>
      </c>
    </row>
    <row r="8" spans="1:2" x14ac:dyDescent="0.2">
      <c r="A8" t="s">
        <v>512</v>
      </c>
      <c r="B8" t="s">
        <v>511</v>
      </c>
    </row>
    <row r="9" spans="1:2" x14ac:dyDescent="0.2">
      <c r="A9" t="s">
        <v>513</v>
      </c>
      <c r="B9" t="s">
        <v>514</v>
      </c>
    </row>
    <row r="10" spans="1:2" x14ac:dyDescent="0.2">
      <c r="A10" t="s">
        <v>515</v>
      </c>
      <c r="B10" t="s">
        <v>516</v>
      </c>
    </row>
    <row r="11" spans="1:2" x14ac:dyDescent="0.2">
      <c r="A11" t="s">
        <v>517</v>
      </c>
      <c r="B11" t="s">
        <v>508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rep:2.45.0.188</dc:description>
  <cp:lastModifiedBy>RePack by SPecialiST</cp:lastModifiedBy>
  <cp:lastPrinted>2018-07-10T07:16:31Z</cp:lastPrinted>
  <dcterms:created xsi:type="dcterms:W3CDTF">2018-07-10T05:09:54Z</dcterms:created>
  <dcterms:modified xsi:type="dcterms:W3CDTF">2018-07-16T11:28:52Z</dcterms:modified>
</cp:coreProperties>
</file>